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Учебные планы\Очное отделение\2017\Повар 2017\"/>
    </mc:Choice>
  </mc:AlternateContent>
  <bookViews>
    <workbookView xWindow="120" yWindow="390" windowWidth="24915" windowHeight="11835"/>
  </bookViews>
  <sheets>
    <sheet name="повар 2017" sheetId="4" r:id="rId1"/>
    <sheet name="Лист3" sheetId="3" r:id="rId2"/>
  </sheets>
  <definedNames>
    <definedName name="_xlnm.Print_Area" localSheetId="0">'повар 2017'!$A$1:$P$107</definedName>
  </definedNames>
  <calcPr calcId="152511"/>
</workbook>
</file>

<file path=xl/calcChain.xml><?xml version="1.0" encoding="utf-8"?>
<calcChain xmlns="http://schemas.openxmlformats.org/spreadsheetml/2006/main">
  <c r="R24" i="4" l="1"/>
  <c r="D24" i="4"/>
  <c r="D23" i="4"/>
  <c r="M8" i="4" l="1"/>
  <c r="R31" i="4"/>
  <c r="R32" i="4"/>
  <c r="R33" i="4"/>
  <c r="R34" i="4"/>
  <c r="R35" i="4"/>
  <c r="R36" i="4"/>
  <c r="R37" i="4"/>
  <c r="R39" i="4"/>
  <c r="R40" i="4"/>
  <c r="R41" i="4"/>
  <c r="R42" i="4"/>
  <c r="R43" i="4"/>
  <c r="R46" i="4"/>
  <c r="R47" i="4"/>
  <c r="R48" i="4"/>
  <c r="R49" i="4"/>
  <c r="R50" i="4"/>
  <c r="R51" i="4"/>
  <c r="R52" i="4"/>
  <c r="R53" i="4"/>
  <c r="R54" i="4"/>
  <c r="R55" i="4"/>
  <c r="R59" i="4"/>
  <c r="R60" i="4"/>
  <c r="R61" i="4"/>
  <c r="R62" i="4"/>
  <c r="R63" i="4"/>
  <c r="R64" i="4"/>
  <c r="R65" i="4"/>
  <c r="R66" i="4"/>
  <c r="R67" i="4"/>
  <c r="R68" i="4"/>
  <c r="R69" i="4"/>
  <c r="R71" i="4"/>
  <c r="R72" i="4"/>
  <c r="R73" i="4"/>
  <c r="R74" i="4"/>
  <c r="R75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25" i="4"/>
  <c r="R26" i="4"/>
  <c r="R27" i="4"/>
  <c r="R28" i="4"/>
  <c r="R29" i="4"/>
  <c r="R23" i="4"/>
  <c r="J102" i="4" l="1"/>
  <c r="K102" i="4"/>
  <c r="L102" i="4"/>
  <c r="M102" i="4"/>
  <c r="N102" i="4"/>
  <c r="O102" i="4"/>
  <c r="P102" i="4"/>
  <c r="I102" i="4"/>
  <c r="J101" i="4" l="1"/>
  <c r="K101" i="4"/>
  <c r="L101" i="4"/>
  <c r="M101" i="4"/>
  <c r="N101" i="4"/>
  <c r="O101" i="4"/>
  <c r="P101" i="4"/>
  <c r="I101" i="4"/>
  <c r="E57" i="4"/>
  <c r="F57" i="4"/>
  <c r="K57" i="4"/>
  <c r="O57" i="4"/>
  <c r="P57" i="4"/>
  <c r="P56" i="4" s="1"/>
  <c r="P94" i="4" s="1"/>
  <c r="D57" i="4"/>
  <c r="O56" i="4"/>
  <c r="O94" i="4" s="1"/>
  <c r="F95" i="4" l="1"/>
  <c r="T110" i="4" l="1"/>
  <c r="F56" i="4" l="1"/>
  <c r="E56" i="4"/>
  <c r="E44" i="4" s="1"/>
  <c r="D56" i="4"/>
  <c r="D90" i="4"/>
  <c r="F44" i="4" l="1"/>
  <c r="O7" i="4"/>
  <c r="B8" i="4"/>
  <c r="O5" i="4"/>
  <c r="O6" i="4"/>
  <c r="O4" i="4"/>
  <c r="C8" i="4" l="1"/>
  <c r="E8" i="4"/>
  <c r="K8" i="4"/>
  <c r="H8" i="4"/>
  <c r="L116" i="4" l="1"/>
  <c r="L109" i="4"/>
  <c r="L108" i="4" s="1"/>
  <c r="D54" i="4"/>
  <c r="E88" i="4"/>
  <c r="G88" i="4"/>
  <c r="G57" i="4" s="1"/>
  <c r="G56" i="4" s="1"/>
  <c r="H88" i="4"/>
  <c r="H57" i="4" s="1"/>
  <c r="H56" i="4" s="1"/>
  <c r="I88" i="4"/>
  <c r="J88" i="4"/>
  <c r="K88" i="4"/>
  <c r="L88" i="4"/>
  <c r="M88" i="4"/>
  <c r="N88" i="4"/>
  <c r="O88" i="4"/>
  <c r="P88" i="4"/>
  <c r="F88" i="4"/>
  <c r="O22" i="4" l="1"/>
  <c r="P22" i="4"/>
  <c r="O30" i="4"/>
  <c r="P30" i="4"/>
  <c r="O38" i="4"/>
  <c r="O21" i="4" s="1"/>
  <c r="P38" i="4"/>
  <c r="P21" i="4" s="1"/>
  <c r="O45" i="4"/>
  <c r="P45" i="4"/>
  <c r="O58" i="4"/>
  <c r="P58" i="4"/>
  <c r="O64" i="4"/>
  <c r="P64" i="4"/>
  <c r="O70" i="4"/>
  <c r="P70" i="4"/>
  <c r="O76" i="4"/>
  <c r="P76" i="4"/>
  <c r="O82" i="4"/>
  <c r="P82" i="4"/>
  <c r="P44" i="4" l="1"/>
  <c r="F108" i="4"/>
  <c r="F117" i="4" s="1"/>
  <c r="F114" i="4"/>
  <c r="E117" i="4"/>
  <c r="E119" i="4" s="1"/>
  <c r="I82" i="4"/>
  <c r="J82" i="4"/>
  <c r="K82" i="4"/>
  <c r="L82" i="4"/>
  <c r="M82" i="4"/>
  <c r="N82" i="4"/>
  <c r="E82" i="4"/>
  <c r="F82" i="4"/>
  <c r="G82" i="4"/>
  <c r="H82" i="4"/>
  <c r="I76" i="4"/>
  <c r="J76" i="4"/>
  <c r="K76" i="4"/>
  <c r="L76" i="4"/>
  <c r="M76" i="4"/>
  <c r="N76" i="4"/>
  <c r="E76" i="4"/>
  <c r="F76" i="4"/>
  <c r="G76" i="4"/>
  <c r="H76" i="4"/>
  <c r="E70" i="4"/>
  <c r="F70" i="4"/>
  <c r="G70" i="4"/>
  <c r="I70" i="4"/>
  <c r="J70" i="4"/>
  <c r="K70" i="4"/>
  <c r="L70" i="4"/>
  <c r="M70" i="4"/>
  <c r="R70" i="4" s="1"/>
  <c r="N70" i="4"/>
  <c r="H70" i="4"/>
  <c r="E64" i="4"/>
  <c r="G64" i="4"/>
  <c r="H64" i="4"/>
  <c r="I64" i="4"/>
  <c r="J64" i="4"/>
  <c r="K64" i="4"/>
  <c r="L64" i="4"/>
  <c r="M64" i="4"/>
  <c r="N64" i="4"/>
  <c r="F64" i="4"/>
  <c r="E58" i="4"/>
  <c r="F58" i="4"/>
  <c r="G58" i="4"/>
  <c r="H58" i="4"/>
  <c r="D84" i="4"/>
  <c r="D83" i="4"/>
  <c r="D77" i="4"/>
  <c r="D78" i="4"/>
  <c r="D72" i="4"/>
  <c r="D71" i="4"/>
  <c r="D66" i="4"/>
  <c r="D65" i="4"/>
  <c r="D60" i="4"/>
  <c r="D59" i="4"/>
  <c r="I58" i="4"/>
  <c r="J58" i="4"/>
  <c r="J57" i="4" s="1"/>
  <c r="K58" i="4"/>
  <c r="L58" i="4"/>
  <c r="L57" i="4" s="1"/>
  <c r="M58" i="4"/>
  <c r="N58" i="4"/>
  <c r="D53" i="4"/>
  <c r="D52" i="4"/>
  <c r="D51" i="4"/>
  <c r="D50" i="4"/>
  <c r="M57" i="4" l="1"/>
  <c r="M56" i="4" s="1"/>
  <c r="R76" i="4"/>
  <c r="N57" i="4"/>
  <c r="I57" i="4"/>
  <c r="R57" i="4" s="1"/>
  <c r="R58" i="4"/>
  <c r="N56" i="4"/>
  <c r="O44" i="4"/>
  <c r="K56" i="4"/>
  <c r="L56" i="4"/>
  <c r="D64" i="4"/>
  <c r="D70" i="4"/>
  <c r="D82" i="4"/>
  <c r="D76" i="4"/>
  <c r="D58" i="4"/>
  <c r="D89" i="4"/>
  <c r="D88" i="4" s="1"/>
  <c r="J45" i="4"/>
  <c r="K45" i="4"/>
  <c r="L45" i="4"/>
  <c r="M45" i="4"/>
  <c r="N45" i="4"/>
  <c r="I45" i="4"/>
  <c r="G45" i="4"/>
  <c r="H45" i="4"/>
  <c r="F45" i="4"/>
  <c r="R45" i="4" l="1"/>
  <c r="H44" i="4"/>
  <c r="G44" i="4"/>
  <c r="N44" i="4"/>
  <c r="M44" i="4"/>
  <c r="L44" i="4"/>
  <c r="K44" i="4"/>
  <c r="G38" i="4"/>
  <c r="H38" i="4"/>
  <c r="I38" i="4"/>
  <c r="J38" i="4"/>
  <c r="K38" i="4"/>
  <c r="L38" i="4"/>
  <c r="M38" i="4"/>
  <c r="N38" i="4"/>
  <c r="G30" i="4"/>
  <c r="H30" i="4"/>
  <c r="I30" i="4"/>
  <c r="J30" i="4"/>
  <c r="K30" i="4"/>
  <c r="L30" i="4"/>
  <c r="M30" i="4"/>
  <c r="N30" i="4"/>
  <c r="G22" i="4"/>
  <c r="H22" i="4"/>
  <c r="I22" i="4"/>
  <c r="J22" i="4"/>
  <c r="K22" i="4"/>
  <c r="L22" i="4"/>
  <c r="M22" i="4"/>
  <c r="N22" i="4"/>
  <c r="I56" i="4"/>
  <c r="R56" i="4" s="1"/>
  <c r="J56" i="4"/>
  <c r="D55" i="4"/>
  <c r="D49" i="4"/>
  <c r="D48" i="4"/>
  <c r="D47" i="4"/>
  <c r="D46" i="4"/>
  <c r="R38" i="4" l="1"/>
  <c r="R30" i="4"/>
  <c r="J44" i="4"/>
  <c r="I44" i="4"/>
  <c r="N21" i="4"/>
  <c r="N94" i="4" s="1"/>
  <c r="M21" i="4"/>
  <c r="M94" i="4" s="1"/>
  <c r="K21" i="4"/>
  <c r="K94" i="4" s="1"/>
  <c r="H21" i="4"/>
  <c r="H94" i="4" s="1"/>
  <c r="G21" i="4"/>
  <c r="G94" i="4" s="1"/>
  <c r="J21" i="4"/>
  <c r="J94" i="4" s="1"/>
  <c r="L21" i="4"/>
  <c r="L94" i="4" s="1"/>
  <c r="I21" i="4"/>
  <c r="I94" i="4" s="1"/>
  <c r="D42" i="4"/>
  <c r="D41" i="4"/>
  <c r="D40" i="4"/>
  <c r="D39" i="4"/>
  <c r="R44" i="4" l="1"/>
  <c r="F30" i="4"/>
  <c r="F22" i="4"/>
  <c r="E22" i="4"/>
  <c r="E30" i="4"/>
  <c r="E38" i="4"/>
  <c r="F38" i="4"/>
  <c r="D38" i="4"/>
  <c r="D37" i="4"/>
  <c r="D36" i="4"/>
  <c r="D35" i="4"/>
  <c r="D34" i="4"/>
  <c r="D33" i="4"/>
  <c r="D32" i="4"/>
  <c r="D31" i="4"/>
  <c r="D29" i="4"/>
  <c r="D28" i="4"/>
  <c r="D27" i="4"/>
  <c r="D26" i="4"/>
  <c r="D25" i="4"/>
  <c r="E45" i="4"/>
  <c r="E21" i="4" l="1"/>
  <c r="E94" i="4" s="1"/>
  <c r="D30" i="4"/>
  <c r="D22" i="4"/>
  <c r="F21" i="4"/>
  <c r="F94" i="4" s="1"/>
  <c r="D45" i="4"/>
  <c r="D44" i="4" s="1"/>
  <c r="F99" i="4" l="1"/>
  <c r="R94" i="4"/>
  <c r="D21" i="4"/>
  <c r="D94" i="4" l="1"/>
</calcChain>
</file>

<file path=xl/comments1.xml><?xml version="1.0" encoding="utf-8"?>
<comments xmlns="http://schemas.openxmlformats.org/spreadsheetml/2006/main">
  <authors>
    <author>Teacher</author>
    <author>Pushkova L.</author>
  </authors>
  <commentList>
    <comment ref="D35" authorId="0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5+6 в этой строке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7+8+9 в этой строке</t>
        </r>
      </text>
    </comment>
    <comment ref="D36" authorId="0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5+6 в этой строке</t>
        </r>
      </text>
    </comment>
    <comment ref="F36" authorId="0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7+8+9 в этой строке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5+6 в этой строке</t>
        </r>
      </text>
    </comment>
    <comment ref="D38" authorId="0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5+6 в этой строке</t>
        </r>
      </text>
    </comment>
    <comment ref="D39" authorId="0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5+6 в этой строке</t>
        </r>
      </text>
    </comment>
    <comment ref="D40" authorId="1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5,6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40" authorId="1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столбцов7,8,9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44" authorId="1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5,6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44" authorId="0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7+8+9 в этой строке</t>
        </r>
      </text>
    </comment>
    <comment ref="D47" authorId="1" shapeId="0">
      <text>
        <r>
          <rPr>
            <b/>
            <sz val="8"/>
            <color indexed="81"/>
            <rFont val="Tahoma"/>
            <family val="2"/>
            <charset val="204"/>
          </rPr>
          <t>сумма столбцов 5,6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<sst xmlns="http://schemas.openxmlformats.org/spreadsheetml/2006/main" count="331" uniqueCount="229">
  <si>
    <t>Индекс</t>
  </si>
  <si>
    <t>Наименование циклов, дисциплин, профессиональных модлей, МДК, практик</t>
  </si>
  <si>
    <t>Учебная нагрузка обучающихся (час.)</t>
  </si>
  <si>
    <t>максимальная</t>
  </si>
  <si>
    <t>самостоятельная работа</t>
  </si>
  <si>
    <t>Обязательная аудиторная</t>
  </si>
  <si>
    <t>I курс</t>
  </si>
  <si>
    <t>II курс</t>
  </si>
  <si>
    <t>III курс</t>
  </si>
  <si>
    <t>всего занятий</t>
  </si>
  <si>
    <t>в т.ч.</t>
  </si>
  <si>
    <t>лекций</t>
  </si>
  <si>
    <t>лаб. и практических занятий, вкл. семинары</t>
  </si>
  <si>
    <t>Иностранный язык</t>
  </si>
  <si>
    <t>История</t>
  </si>
  <si>
    <t>Физическая культура</t>
  </si>
  <si>
    <t>ОП.00</t>
  </si>
  <si>
    <t>ОП.01</t>
  </si>
  <si>
    <t>ОП.02</t>
  </si>
  <si>
    <t>ОП.03</t>
  </si>
  <si>
    <t>ОП.04</t>
  </si>
  <si>
    <t>ОП.05</t>
  </si>
  <si>
    <t>Безопасность жизнедеятельности</t>
  </si>
  <si>
    <t>ПМ.00</t>
  </si>
  <si>
    <t>Профессиональные модули</t>
  </si>
  <si>
    <t>ПМ.01</t>
  </si>
  <si>
    <t>МДК.01.01</t>
  </si>
  <si>
    <t>ПМ.02</t>
  </si>
  <si>
    <t>МДК.02.01</t>
  </si>
  <si>
    <t>ПМ.03</t>
  </si>
  <si>
    <t>Итого</t>
  </si>
  <si>
    <t>Всего</t>
  </si>
  <si>
    <t>дисциплин и МДК</t>
  </si>
  <si>
    <t>экзаменов</t>
  </si>
  <si>
    <t>дифф.зачётов</t>
  </si>
  <si>
    <t>зачётов</t>
  </si>
  <si>
    <t>Распределение обязательной нагрузки по курсам и семестрам (включая обязательную аудиторную нагрузку и все виды практики в составе профессиональных модулей) по курсам и семестрам (час в семестр)</t>
  </si>
  <si>
    <t>О.00</t>
  </si>
  <si>
    <t>Общепрофессиональный цикл</t>
  </si>
  <si>
    <t>МДК.03.01</t>
  </si>
  <si>
    <t>УП.03</t>
  </si>
  <si>
    <t>УП.02</t>
  </si>
  <si>
    <t>УП.01</t>
  </si>
  <si>
    <t>Производственная практика</t>
  </si>
  <si>
    <t>ГИА.00</t>
  </si>
  <si>
    <t>Государственная итоговая аттестация (нед.)</t>
  </si>
  <si>
    <t>Выпускная квалификационная работа</t>
  </si>
  <si>
    <t xml:space="preserve">производств. практики </t>
  </si>
  <si>
    <t xml:space="preserve">Формы промежуточной аттестации      </t>
  </si>
  <si>
    <t>П.00</t>
  </si>
  <si>
    <t>Профессиональный цикл</t>
  </si>
  <si>
    <t>I. Сводные данные по бюджету времени (в неделях)</t>
  </si>
  <si>
    <t>Курс</t>
  </si>
  <si>
    <t>Обучение по дисциплинам и междисциплинарным курсам</t>
  </si>
  <si>
    <t>Учебная практика</t>
  </si>
  <si>
    <t>Промежуточная аттестация</t>
  </si>
  <si>
    <t>Каникулы</t>
  </si>
  <si>
    <t>I</t>
  </si>
  <si>
    <t>II</t>
  </si>
  <si>
    <t>III</t>
  </si>
  <si>
    <t>Государственная итоговая аттестация: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</si>
  <si>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</si>
  <si>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</si>
  <si>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</si>
  <si>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</si>
  <si>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</si>
  <si>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</si>
  <si>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</si>
  <si>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ОУД.16</t>
  </si>
  <si>
    <t>География</t>
  </si>
  <si>
    <t>ОУД.17</t>
  </si>
  <si>
    <t>Экология</t>
  </si>
  <si>
    <t>-, ДЗ</t>
  </si>
  <si>
    <t>ДЗ</t>
  </si>
  <si>
    <t>Общеобразовательный учебный цикл</t>
  </si>
  <si>
    <t>ОУД.00</t>
  </si>
  <si>
    <t>Общие учебные дисциплины</t>
  </si>
  <si>
    <t>Математика: алгебра и начала математического анализа, геометрия</t>
  </si>
  <si>
    <t>Основы безопасности жизнедеятельности</t>
  </si>
  <si>
    <t>Учебные дисциплины по выбору из обязательных предметных областей</t>
  </si>
  <si>
    <t>-/6/1</t>
  </si>
  <si>
    <t>Информатика</t>
  </si>
  <si>
    <t>УД.00</t>
  </si>
  <si>
    <t>Дополнительные учебные дисциплины по выбору обучающихся, предлагаемых образовательной организацией</t>
  </si>
  <si>
    <t>УД.01</t>
  </si>
  <si>
    <t>-</t>
  </si>
  <si>
    <t>УД.02</t>
  </si>
  <si>
    <t>ИП.00</t>
  </si>
  <si>
    <t>Индивидуальный проект</t>
  </si>
  <si>
    <t>2 нед.</t>
  </si>
  <si>
    <t>УД.03</t>
  </si>
  <si>
    <t>УД.04</t>
  </si>
  <si>
    <t>Введение в профессию</t>
  </si>
  <si>
    <t>Эффективное поведение на рынке труда</t>
  </si>
  <si>
    <t>Искусство (МХК)</t>
  </si>
  <si>
    <t>История родного края</t>
  </si>
  <si>
    <t>Э</t>
  </si>
  <si>
    <t xml:space="preserve"> -</t>
  </si>
  <si>
    <t>З, З, З, ДЗ</t>
  </si>
  <si>
    <t>Консультации 4 часа на одного обучающегося в год</t>
  </si>
  <si>
    <t>Итого по теоретическому обучению</t>
  </si>
  <si>
    <t>-, Э, -, Э</t>
  </si>
  <si>
    <t>Физика</t>
  </si>
  <si>
    <t>Химия</t>
  </si>
  <si>
    <t>Обществознание (вкл. экономику и право)</t>
  </si>
  <si>
    <t>ОУД.08</t>
  </si>
  <si>
    <t>ОУД.09</t>
  </si>
  <si>
    <t>ОУД.10</t>
  </si>
  <si>
    <t>Биология</t>
  </si>
  <si>
    <t>ОУД.15</t>
  </si>
  <si>
    <t>Техническое оснащение и организация рабочего места</t>
  </si>
  <si>
    <t>Экономические и правовые основы производственной деятельности</t>
  </si>
  <si>
    <t>ПМ.04</t>
  </si>
  <si>
    <t>МДК.04.01</t>
  </si>
  <si>
    <t>УП.04</t>
  </si>
  <si>
    <t>ПМ.05</t>
  </si>
  <si>
    <t>МДК.05.01</t>
  </si>
  <si>
    <t>УП.05</t>
  </si>
  <si>
    <t>Основы микробиологии, физиологии питания, санитарии и гигиены</t>
  </si>
  <si>
    <t>Основы товароведения продовольственных товаров</t>
  </si>
  <si>
    <t>ОП.06</t>
  </si>
  <si>
    <t>ОП.07</t>
  </si>
  <si>
    <t>ОП.08</t>
  </si>
  <si>
    <t>Основы калькуляции и учета</t>
  </si>
  <si>
    <t>Охрана труда</t>
  </si>
  <si>
    <t>Иностранный язык в профессиональной деятельности</t>
  </si>
  <si>
    <t>ОП.09</t>
  </si>
  <si>
    <t>ДЭ</t>
  </si>
  <si>
    <t>Организация приготовления, подготовки к реализации и хранения кулинарных полуфабрикатов</t>
  </si>
  <si>
    <t>Процессы приготовления, подготовки к реализации кулинарных полуфабрикатов</t>
  </si>
  <si>
    <t>МДК.01.02</t>
  </si>
  <si>
    <t>ПП.01</t>
  </si>
  <si>
    <t>ПП.02</t>
  </si>
  <si>
    <t>ПП.03</t>
  </si>
  <si>
    <t>ПП.04</t>
  </si>
  <si>
    <t>ПП.05</t>
  </si>
  <si>
    <t>МДК.02.02</t>
  </si>
  <si>
    <t>МДК.03.02</t>
  </si>
  <si>
    <t>МДК.04.02</t>
  </si>
  <si>
    <t>МДК.05.02</t>
  </si>
  <si>
    <t>Приготовление, оформление и подготовка к реализации горячих блюд, кулинарных изделий, закусок разнообразного ассортимента</t>
  </si>
  <si>
    <t>Организация приготовления, подготовки к реализации  и презентации горячих блюд, кулинарных изделий, закусок</t>
  </si>
  <si>
    <t>Процессы приготовления, подготовки к реализации  и презентации горячих блюд, кулинарных изделий, закусок</t>
  </si>
  <si>
    <t>Приготовление, оформление и подготовка к реализации холодных блюд, кулинарных изделий, закусок разнообразного ассортимента</t>
  </si>
  <si>
    <t>Организация приготовления, подготовки к реализации  и презентации холодных блюд, кулинарных изделий, закусок</t>
  </si>
  <si>
    <t>Процессы приготовления, подготовки к реализации  и презентации холодных блюд, кулинарных изделий, закусок</t>
  </si>
  <si>
    <t>Приготовление, оформление и подготовка к реализации хлебобулочных, мучных кондитерских изделий разнообразного ассортимента</t>
  </si>
  <si>
    <t>Организация приготовления, подготовки к реализации хлебобулочных, мучных кондитерских изделий</t>
  </si>
  <si>
    <t>Процессы приготовления, подготовки к реализации хлебобулочных, мучных кондитерских изделий</t>
  </si>
  <si>
    <t>Прием 2017г., выпуск 2021г.</t>
  </si>
  <si>
    <t>ГИА</t>
  </si>
  <si>
    <t>пр.атт</t>
  </si>
  <si>
    <t>вариат.</t>
  </si>
  <si>
    <t>остаток</t>
  </si>
  <si>
    <t>????</t>
  </si>
  <si>
    <t>недель</t>
  </si>
  <si>
    <t>СОО</t>
  </si>
  <si>
    <t>ОП</t>
  </si>
  <si>
    <t>ПМ</t>
  </si>
  <si>
    <t>Практ</t>
  </si>
  <si>
    <t>60 ДЭ</t>
  </si>
  <si>
    <t>проф.циклы</t>
  </si>
  <si>
    <t>общеобр.цикл</t>
  </si>
  <si>
    <t>по ФГОС</t>
  </si>
  <si>
    <t>всего</t>
  </si>
  <si>
    <t>УП</t>
  </si>
  <si>
    <t>IV</t>
  </si>
  <si>
    <t>IV курс</t>
  </si>
  <si>
    <t>Приготовление, оформление и подготовка к реализации блюд для лечебного питания</t>
  </si>
  <si>
    <t>ПМ.06</t>
  </si>
  <si>
    <t>МДК.06.01</t>
  </si>
  <si>
    <t>МДК.06.02</t>
  </si>
  <si>
    <t>Организация приготовления, подготовки к реализации блюд для лечебного питания</t>
  </si>
  <si>
    <t>Процессы приготовления, подготовки к реализации блюд для лечебного питания</t>
  </si>
  <si>
    <t>УП.06</t>
  </si>
  <si>
    <t>ПП.06</t>
  </si>
  <si>
    <t>ОП.10</t>
  </si>
  <si>
    <t>Организация обслуживания на предприятиях общественного питания</t>
  </si>
  <si>
    <t>вариативка</t>
  </si>
  <si>
    <t>ФГОС</t>
  </si>
  <si>
    <t>1 сем.        17 недель    (612 час.)</t>
  </si>
  <si>
    <t>Учебная</t>
  </si>
  <si>
    <t>производственная</t>
  </si>
  <si>
    <t>Практика</t>
  </si>
  <si>
    <t>Учебные циклы ППКРС</t>
  </si>
  <si>
    <t>16 нед.недостающие</t>
  </si>
  <si>
    <t>итого по УП</t>
  </si>
  <si>
    <t>новые дисциплины, модули</t>
  </si>
  <si>
    <t>576 час.</t>
  </si>
  <si>
    <t>практика ПМ.06</t>
  </si>
  <si>
    <t xml:space="preserve">8 сем.         ** недель </t>
  </si>
  <si>
    <t>Промежуточная аттестация  общеобразовательного цикла (нед.)</t>
  </si>
  <si>
    <t>Промежуточная аттестация  циклов ППКРС (нед.)</t>
  </si>
  <si>
    <t>3 нед.</t>
  </si>
  <si>
    <t>ОПОП Всего</t>
  </si>
  <si>
    <t>Приготовление и подготовка к реализации полуфабрикатов для блюд, кулинарных изделий разнообразного ассортимента</t>
  </si>
  <si>
    <t>Организация приготовления, подготовки к реализации холодных и горячих сладких блюд, десертов, напитков</t>
  </si>
  <si>
    <t>7 сем.            4 недель (144 час.)</t>
  </si>
  <si>
    <t>-, -, ДЗ</t>
  </si>
  <si>
    <t>-, -, Э</t>
  </si>
  <si>
    <t>-/12/6</t>
  </si>
  <si>
    <t>Приготовление, оформление и подготовка к реализации холодных и горячих сладких блюд, десертов, напитков разнообразного ассортимента</t>
  </si>
  <si>
    <t>Процессы приготовления, подготовки к реализации холодных и горячих сладких блюд, десертов, напитков</t>
  </si>
  <si>
    <t>ДЭ.01</t>
  </si>
  <si>
    <t>Демонстрационный экзамен</t>
  </si>
  <si>
    <t>ДЭ.02</t>
  </si>
  <si>
    <t>ДЭ.03</t>
  </si>
  <si>
    <t>ДЭ.04</t>
  </si>
  <si>
    <t>ДЭ.05</t>
  </si>
  <si>
    <t>ДЭ.06</t>
  </si>
  <si>
    <t>Государственная итоговая аттестация</t>
  </si>
  <si>
    <t>6 сем.          11 недель (396 час.)</t>
  </si>
  <si>
    <t>2 сем.        20 недель    (720 час.)</t>
  </si>
  <si>
    <t>3 сем.       15 недель    (540 час.)</t>
  </si>
  <si>
    <t>4 сем.       15 недель (540 час.)</t>
  </si>
  <si>
    <t>5 сем.            14 недель (504 час.)</t>
  </si>
  <si>
    <t>-, -, -,  ДЗ</t>
  </si>
  <si>
    <t>-, ДЗ, -,  ДЗ</t>
  </si>
  <si>
    <t>-/5/5</t>
  </si>
  <si>
    <t>-/17/11</t>
  </si>
  <si>
    <t>-/1/1</t>
  </si>
  <si>
    <t>194 (199)</t>
  </si>
  <si>
    <t>Русский язык</t>
  </si>
  <si>
    <t>Литература</t>
  </si>
  <si>
    <t>3/15/6</t>
  </si>
  <si>
    <t>3/8/4</t>
  </si>
  <si>
    <t>3/32/17</t>
  </si>
  <si>
    <t>учеб. практики</t>
  </si>
  <si>
    <t>с 17 июня по 30 июня (2 нед)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</si>
</sst>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7.5"/>
      <name val="Times New Roman"/>
      <family val="1"/>
      <charset val="204"/>
    </font>
    <font>
      <sz val="7.5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0" fillId="9" borderId="0" applyNumberFormat="0" applyBorder="0" applyAlignment="0" applyProtection="0"/>
  </cellStyleXfs>
  <cellXfs count="287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2" borderId="0" xfId="0" applyFont="1" applyFill="1" applyBorder="1"/>
    <xf numFmtId="0" fontId="5" fillId="0" borderId="0" xfId="0" applyFont="1" applyFill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/>
    </xf>
    <xf numFmtId="0" fontId="14" fillId="0" borderId="13" xfId="0" applyFont="1" applyBorder="1" applyAlignment="1">
      <alignment horizont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15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left" vertical="top"/>
    </xf>
    <xf numFmtId="49" fontId="16" fillId="3" borderId="13" xfId="0" applyNumberFormat="1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wrapText="1"/>
    </xf>
    <xf numFmtId="49" fontId="16" fillId="0" borderId="13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3" xfId="0" applyFont="1" applyBorder="1" applyAlignment="1">
      <alignment vertical="center" wrapText="1"/>
    </xf>
    <xf numFmtId="49" fontId="17" fillId="0" borderId="13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8" fillId="0" borderId="13" xfId="0" applyFont="1" applyBorder="1" applyAlignment="1">
      <alignment vertical="center"/>
    </xf>
    <xf numFmtId="0" fontId="17" fillId="0" borderId="1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vertical="center" wrapText="1"/>
    </xf>
    <xf numFmtId="0" fontId="16" fillId="3" borderId="13" xfId="0" applyFont="1" applyFill="1" applyBorder="1"/>
    <xf numFmtId="0" fontId="16" fillId="3" borderId="16" xfId="0" applyFont="1" applyFill="1" applyBorder="1"/>
    <xf numFmtId="0" fontId="16" fillId="3" borderId="11" xfId="0" applyFont="1" applyFill="1" applyBorder="1"/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Fill="1" applyBorder="1"/>
    <xf numFmtId="0" fontId="17" fillId="0" borderId="16" xfId="0" applyFont="1" applyFill="1" applyBorder="1"/>
    <xf numFmtId="0" fontId="17" fillId="0" borderId="11" xfId="0" applyFont="1" applyFill="1" applyBorder="1"/>
    <xf numFmtId="0" fontId="17" fillId="0" borderId="13" xfId="0" applyFont="1" applyBorder="1" applyAlignment="1">
      <alignment horizontal="left" vertical="center" wrapText="1"/>
    </xf>
    <xf numFmtId="49" fontId="17" fillId="0" borderId="13" xfId="0" applyNumberFormat="1" applyFont="1" applyFill="1" applyBorder="1" applyAlignment="1">
      <alignment horizontal="center"/>
    </xf>
    <xf numFmtId="0" fontId="17" fillId="0" borderId="16" xfId="0" applyFont="1" applyBorder="1"/>
    <xf numFmtId="0" fontId="17" fillId="0" borderId="11" xfId="0" applyFont="1" applyBorder="1"/>
    <xf numFmtId="0" fontId="17" fillId="0" borderId="13" xfId="0" applyFont="1" applyBorder="1"/>
    <xf numFmtId="0" fontId="17" fillId="0" borderId="13" xfId="0" applyFont="1" applyFill="1" applyBorder="1" applyAlignment="1">
      <alignment horizontal="center"/>
    </xf>
    <xf numFmtId="49" fontId="17" fillId="0" borderId="13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distributed"/>
    </xf>
    <xf numFmtId="49" fontId="17" fillId="0" borderId="13" xfId="0" quotePrefix="1" applyNumberFormat="1" applyFont="1" applyFill="1" applyBorder="1" applyAlignment="1">
      <alignment horizontal="center"/>
    </xf>
    <xf numFmtId="0" fontId="19" fillId="3" borderId="13" xfId="0" applyFont="1" applyFill="1" applyBorder="1" applyAlignment="1">
      <alignment vertical="top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3" borderId="13" xfId="0" applyFont="1" applyFill="1" applyBorder="1" applyAlignment="1">
      <alignment vertical="top"/>
    </xf>
    <xf numFmtId="0" fontId="17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wrapText="1"/>
    </xf>
    <xf numFmtId="0" fontId="17" fillId="0" borderId="16" xfId="0" applyFont="1" applyFill="1" applyBorder="1" applyAlignment="1">
      <alignment horizontal="right" wrapText="1"/>
    </xf>
    <xf numFmtId="0" fontId="16" fillId="3" borderId="13" xfId="0" applyFont="1" applyFill="1" applyBorder="1" applyAlignment="1">
      <alignment horizontal="right" wrapText="1"/>
    </xf>
    <xf numFmtId="0" fontId="16" fillId="3" borderId="16" xfId="0" applyFont="1" applyFill="1" applyBorder="1" applyAlignment="1">
      <alignment horizontal="right" wrapText="1"/>
    </xf>
    <xf numFmtId="0" fontId="17" fillId="3" borderId="13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left" vertical="distributed"/>
    </xf>
    <xf numFmtId="0" fontId="17" fillId="0" borderId="13" xfId="0" applyFont="1" applyBorder="1" applyAlignment="1">
      <alignment horizontal="left"/>
    </xf>
    <xf numFmtId="49" fontId="17" fillId="0" borderId="13" xfId="0" applyNumberFormat="1" applyFont="1" applyBorder="1"/>
    <xf numFmtId="49" fontId="16" fillId="0" borderId="13" xfId="0" applyNumberFormat="1" applyFont="1" applyBorder="1" applyAlignment="1">
      <alignment horizontal="left"/>
    </xf>
    <xf numFmtId="0" fontId="17" fillId="0" borderId="5" xfId="0" applyFont="1" applyBorder="1" applyAlignment="1"/>
    <xf numFmtId="0" fontId="4" fillId="0" borderId="0" xfId="0" applyFont="1" applyBorder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/>
    </xf>
    <xf numFmtId="0" fontId="9" fillId="3" borderId="13" xfId="0" quotePrefix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6" fillId="4" borderId="13" xfId="0" quotePrefix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3" borderId="13" xfId="0" quotePrefix="1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 wrapText="1"/>
    </xf>
    <xf numFmtId="49" fontId="16" fillId="3" borderId="13" xfId="0" applyNumberFormat="1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49" fontId="6" fillId="0" borderId="13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7" borderId="0" xfId="0" applyFont="1" applyFill="1" applyBorder="1"/>
    <xf numFmtId="0" fontId="2" fillId="8" borderId="13" xfId="0" applyFont="1" applyFill="1" applyBorder="1"/>
    <xf numFmtId="0" fontId="17" fillId="4" borderId="13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1" fillId="0" borderId="12" xfId="1" applyFont="1" applyFill="1" applyBorder="1" applyAlignment="1">
      <alignment horizontal="center"/>
    </xf>
    <xf numFmtId="0" fontId="21" fillId="0" borderId="13" xfId="1" applyFont="1" applyFill="1" applyBorder="1" applyAlignment="1">
      <alignment horizontal="center"/>
    </xf>
    <xf numFmtId="0" fontId="21" fillId="0" borderId="13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/>
    </xf>
    <xf numFmtId="0" fontId="21" fillId="0" borderId="7" xfId="1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20" fillId="9" borderId="0" xfId="1" applyBorder="1"/>
    <xf numFmtId="0" fontId="6" fillId="4" borderId="13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49" fontId="6" fillId="4" borderId="13" xfId="0" quotePrefix="1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0" fontId="2" fillId="10" borderId="13" xfId="0" applyFont="1" applyFill="1" applyBorder="1"/>
    <xf numFmtId="0" fontId="2" fillId="10" borderId="0" xfId="0" applyFont="1" applyFill="1" applyBorder="1"/>
    <xf numFmtId="0" fontId="6" fillId="4" borderId="11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49" fontId="17" fillId="4" borderId="13" xfId="0" quotePrefix="1" applyNumberFormat="1" applyFont="1" applyFill="1" applyBorder="1" applyAlignment="1">
      <alignment horizontal="center" vertical="center"/>
    </xf>
    <xf numFmtId="49" fontId="17" fillId="4" borderId="13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17" fillId="5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0" fillId="9" borderId="0" xfId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textRotation="90"/>
    </xf>
    <xf numFmtId="0" fontId="2" fillId="8" borderId="13" xfId="0" applyFont="1" applyFill="1" applyBorder="1" applyAlignment="1">
      <alignment horizontal="center" vertical="center" textRotation="90"/>
    </xf>
    <xf numFmtId="0" fontId="2" fillId="8" borderId="2" xfId="0" applyFont="1" applyFill="1" applyBorder="1" applyAlignment="1">
      <alignment horizontal="center" vertical="center" textRotation="90"/>
    </xf>
    <xf numFmtId="0" fontId="2" fillId="8" borderId="6" xfId="0" applyFont="1" applyFill="1" applyBorder="1" applyAlignment="1">
      <alignment horizontal="center" vertical="center" textRotation="90"/>
    </xf>
    <xf numFmtId="0" fontId="2" fillId="8" borderId="12" xfId="0" applyFont="1" applyFill="1" applyBorder="1" applyAlignment="1">
      <alignment horizontal="center" vertical="center" textRotation="90"/>
    </xf>
    <xf numFmtId="0" fontId="21" fillId="0" borderId="16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horizontal="center" vertical="center"/>
    </xf>
    <xf numFmtId="0" fontId="21" fillId="0" borderId="18" xfId="1" applyFont="1" applyFill="1" applyBorder="1" applyAlignment="1">
      <alignment horizontal="center" vertical="center"/>
    </xf>
    <xf numFmtId="0" fontId="21" fillId="0" borderId="24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/>
    <xf numFmtId="0" fontId="21" fillId="0" borderId="11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12" xfId="0" applyFont="1" applyBorder="1"/>
    <xf numFmtId="0" fontId="12" fillId="0" borderId="6" xfId="0" applyFont="1" applyBorder="1"/>
    <xf numFmtId="0" fontId="12" fillId="0" borderId="12" xfId="0" applyFont="1" applyBorder="1"/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textRotation="90" wrapText="1"/>
    </xf>
    <xf numFmtId="0" fontId="13" fillId="0" borderId="18" xfId="0" applyFont="1" applyBorder="1"/>
    <xf numFmtId="0" fontId="13" fillId="0" borderId="19" xfId="0" applyFont="1" applyBorder="1"/>
    <xf numFmtId="0" fontId="9" fillId="0" borderId="13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wrapText="1"/>
    </xf>
    <xf numFmtId="0" fontId="11" fillId="0" borderId="15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20" xfId="0" applyFont="1" applyBorder="1"/>
    <xf numFmtId="0" fontId="12" fillId="0" borderId="7" xfId="0" applyFont="1" applyBorder="1"/>
    <xf numFmtId="0" fontId="12" fillId="0" borderId="1" xfId="0" applyFont="1" applyBorder="1"/>
    <xf numFmtId="0" fontId="12" fillId="0" borderId="21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1" fillId="0" borderId="13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/>
    </xf>
    <xf numFmtId="0" fontId="21" fillId="0" borderId="11" xfId="1" applyFont="1" applyFill="1" applyBorder="1" applyAlignment="1">
      <alignment horizontal="center"/>
    </xf>
    <xf numFmtId="0" fontId="21" fillId="0" borderId="16" xfId="1" applyFont="1" applyFill="1" applyBorder="1" applyAlignment="1">
      <alignment horizontal="center"/>
    </xf>
    <xf numFmtId="0" fontId="21" fillId="0" borderId="28" xfId="1" applyFont="1" applyFill="1" applyBorder="1" applyAlignment="1">
      <alignment horizontal="center"/>
    </xf>
    <xf numFmtId="0" fontId="21" fillId="0" borderId="22" xfId="1" applyFont="1" applyFill="1" applyBorder="1" applyAlignment="1">
      <alignment horizontal="center"/>
    </xf>
    <xf numFmtId="0" fontId="21" fillId="0" borderId="27" xfId="1" applyFont="1" applyFill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/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6" fillId="0" borderId="13" xfId="0" applyFont="1" applyBorder="1" applyAlignment="1">
      <alignment horizontal="center" vertical="center" textRotation="90"/>
    </xf>
    <xf numFmtId="0" fontId="17" fillId="0" borderId="9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121"/>
  <sheetViews>
    <sheetView tabSelected="1" zoomScale="120" zoomScaleNormal="120" workbookViewId="0">
      <pane ySplit="3645" topLeftCell="A85" activePane="bottomLeft"/>
      <selection activeCell="E4" sqref="E4:G4"/>
      <selection pane="bottomLeft" activeCell="B91" sqref="B91"/>
    </sheetView>
  </sheetViews>
  <sheetFormatPr defaultRowHeight="15.75" x14ac:dyDescent="0.25"/>
  <cols>
    <col min="1" max="1" width="7.7109375" style="73" customWidth="1"/>
    <col min="2" max="2" width="51.7109375" style="7" customWidth="1"/>
    <col min="3" max="3" width="8.5703125" style="1" customWidth="1"/>
    <col min="4" max="4" width="6" style="1" customWidth="1"/>
    <col min="5" max="5" width="5.42578125" style="1" customWidth="1"/>
    <col min="6" max="6" width="5.7109375" style="1" customWidth="1"/>
    <col min="7" max="7" width="5.28515625" style="1" customWidth="1"/>
    <col min="8" max="8" width="5.7109375" style="1" customWidth="1"/>
    <col min="9" max="16" width="6.5703125" style="1" customWidth="1"/>
    <col min="17" max="252" width="8.85546875" style="1"/>
    <col min="253" max="253" width="12.85546875" style="1" customWidth="1"/>
    <col min="254" max="254" width="36.42578125" style="1" customWidth="1"/>
    <col min="255" max="255" width="11.85546875" style="1" customWidth="1"/>
    <col min="256" max="256" width="7.7109375" style="1" customWidth="1"/>
    <col min="257" max="257" width="7.28515625" style="1" customWidth="1"/>
    <col min="258" max="258" width="6.5703125" style="1" customWidth="1"/>
    <col min="259" max="259" width="6.7109375" style="1" customWidth="1"/>
    <col min="260" max="260" width="6.85546875" style="1" customWidth="1"/>
    <col min="261" max="261" width="7" style="1" customWidth="1"/>
    <col min="262" max="269" width="5.7109375" style="1" customWidth="1"/>
    <col min="270" max="508" width="8.85546875" style="1"/>
    <col min="509" max="509" width="12.85546875" style="1" customWidth="1"/>
    <col min="510" max="510" width="36.42578125" style="1" customWidth="1"/>
    <col min="511" max="511" width="11.85546875" style="1" customWidth="1"/>
    <col min="512" max="512" width="7.7109375" style="1" customWidth="1"/>
    <col min="513" max="513" width="7.28515625" style="1" customWidth="1"/>
    <col min="514" max="514" width="6.5703125" style="1" customWidth="1"/>
    <col min="515" max="515" width="6.7109375" style="1" customWidth="1"/>
    <col min="516" max="516" width="6.85546875" style="1" customWidth="1"/>
    <col min="517" max="517" width="7" style="1" customWidth="1"/>
    <col min="518" max="525" width="5.7109375" style="1" customWidth="1"/>
    <col min="526" max="764" width="8.85546875" style="1"/>
    <col min="765" max="765" width="12.85546875" style="1" customWidth="1"/>
    <col min="766" max="766" width="36.42578125" style="1" customWidth="1"/>
    <col min="767" max="767" width="11.85546875" style="1" customWidth="1"/>
    <col min="768" max="768" width="7.7109375" style="1" customWidth="1"/>
    <col min="769" max="769" width="7.28515625" style="1" customWidth="1"/>
    <col min="770" max="770" width="6.5703125" style="1" customWidth="1"/>
    <col min="771" max="771" width="6.7109375" style="1" customWidth="1"/>
    <col min="772" max="772" width="6.85546875" style="1" customWidth="1"/>
    <col min="773" max="773" width="7" style="1" customWidth="1"/>
    <col min="774" max="781" width="5.7109375" style="1" customWidth="1"/>
    <col min="782" max="1020" width="8.85546875" style="1"/>
    <col min="1021" max="1021" width="12.85546875" style="1" customWidth="1"/>
    <col min="1022" max="1022" width="36.42578125" style="1" customWidth="1"/>
    <col min="1023" max="1023" width="11.85546875" style="1" customWidth="1"/>
    <col min="1024" max="1024" width="7.7109375" style="1" customWidth="1"/>
    <col min="1025" max="1025" width="7.28515625" style="1" customWidth="1"/>
    <col min="1026" max="1026" width="6.5703125" style="1" customWidth="1"/>
    <col min="1027" max="1027" width="6.7109375" style="1" customWidth="1"/>
    <col min="1028" max="1028" width="6.85546875" style="1" customWidth="1"/>
    <col min="1029" max="1029" width="7" style="1" customWidth="1"/>
    <col min="1030" max="1037" width="5.7109375" style="1" customWidth="1"/>
    <col min="1038" max="1276" width="8.85546875" style="1"/>
    <col min="1277" max="1277" width="12.85546875" style="1" customWidth="1"/>
    <col min="1278" max="1278" width="36.42578125" style="1" customWidth="1"/>
    <col min="1279" max="1279" width="11.85546875" style="1" customWidth="1"/>
    <col min="1280" max="1280" width="7.7109375" style="1" customWidth="1"/>
    <col min="1281" max="1281" width="7.28515625" style="1" customWidth="1"/>
    <col min="1282" max="1282" width="6.5703125" style="1" customWidth="1"/>
    <col min="1283" max="1283" width="6.7109375" style="1" customWidth="1"/>
    <col min="1284" max="1284" width="6.85546875" style="1" customWidth="1"/>
    <col min="1285" max="1285" width="7" style="1" customWidth="1"/>
    <col min="1286" max="1293" width="5.7109375" style="1" customWidth="1"/>
    <col min="1294" max="1532" width="8.85546875" style="1"/>
    <col min="1533" max="1533" width="12.85546875" style="1" customWidth="1"/>
    <col min="1534" max="1534" width="36.42578125" style="1" customWidth="1"/>
    <col min="1535" max="1535" width="11.85546875" style="1" customWidth="1"/>
    <col min="1536" max="1536" width="7.7109375" style="1" customWidth="1"/>
    <col min="1537" max="1537" width="7.28515625" style="1" customWidth="1"/>
    <col min="1538" max="1538" width="6.5703125" style="1" customWidth="1"/>
    <col min="1539" max="1539" width="6.7109375" style="1" customWidth="1"/>
    <col min="1540" max="1540" width="6.85546875" style="1" customWidth="1"/>
    <col min="1541" max="1541" width="7" style="1" customWidth="1"/>
    <col min="1542" max="1549" width="5.7109375" style="1" customWidth="1"/>
    <col min="1550" max="1788" width="8.85546875" style="1"/>
    <col min="1789" max="1789" width="12.85546875" style="1" customWidth="1"/>
    <col min="1790" max="1790" width="36.42578125" style="1" customWidth="1"/>
    <col min="1791" max="1791" width="11.85546875" style="1" customWidth="1"/>
    <col min="1792" max="1792" width="7.7109375" style="1" customWidth="1"/>
    <col min="1793" max="1793" width="7.28515625" style="1" customWidth="1"/>
    <col min="1794" max="1794" width="6.5703125" style="1" customWidth="1"/>
    <col min="1795" max="1795" width="6.7109375" style="1" customWidth="1"/>
    <col min="1796" max="1796" width="6.85546875" style="1" customWidth="1"/>
    <col min="1797" max="1797" width="7" style="1" customWidth="1"/>
    <col min="1798" max="1805" width="5.7109375" style="1" customWidth="1"/>
    <col min="1806" max="2044" width="8.85546875" style="1"/>
    <col min="2045" max="2045" width="12.85546875" style="1" customWidth="1"/>
    <col min="2046" max="2046" width="36.42578125" style="1" customWidth="1"/>
    <col min="2047" max="2047" width="11.85546875" style="1" customWidth="1"/>
    <col min="2048" max="2048" width="7.7109375" style="1" customWidth="1"/>
    <col min="2049" max="2049" width="7.28515625" style="1" customWidth="1"/>
    <col min="2050" max="2050" width="6.5703125" style="1" customWidth="1"/>
    <col min="2051" max="2051" width="6.7109375" style="1" customWidth="1"/>
    <col min="2052" max="2052" width="6.85546875" style="1" customWidth="1"/>
    <col min="2053" max="2053" width="7" style="1" customWidth="1"/>
    <col min="2054" max="2061" width="5.7109375" style="1" customWidth="1"/>
    <col min="2062" max="2300" width="8.85546875" style="1"/>
    <col min="2301" max="2301" width="12.85546875" style="1" customWidth="1"/>
    <col min="2302" max="2302" width="36.42578125" style="1" customWidth="1"/>
    <col min="2303" max="2303" width="11.85546875" style="1" customWidth="1"/>
    <col min="2304" max="2304" width="7.7109375" style="1" customWidth="1"/>
    <col min="2305" max="2305" width="7.28515625" style="1" customWidth="1"/>
    <col min="2306" max="2306" width="6.5703125" style="1" customWidth="1"/>
    <col min="2307" max="2307" width="6.7109375" style="1" customWidth="1"/>
    <col min="2308" max="2308" width="6.85546875" style="1" customWidth="1"/>
    <col min="2309" max="2309" width="7" style="1" customWidth="1"/>
    <col min="2310" max="2317" width="5.7109375" style="1" customWidth="1"/>
    <col min="2318" max="2556" width="8.85546875" style="1"/>
    <col min="2557" max="2557" width="12.85546875" style="1" customWidth="1"/>
    <col min="2558" max="2558" width="36.42578125" style="1" customWidth="1"/>
    <col min="2559" max="2559" width="11.85546875" style="1" customWidth="1"/>
    <col min="2560" max="2560" width="7.7109375" style="1" customWidth="1"/>
    <col min="2561" max="2561" width="7.28515625" style="1" customWidth="1"/>
    <col min="2562" max="2562" width="6.5703125" style="1" customWidth="1"/>
    <col min="2563" max="2563" width="6.7109375" style="1" customWidth="1"/>
    <col min="2564" max="2564" width="6.85546875" style="1" customWidth="1"/>
    <col min="2565" max="2565" width="7" style="1" customWidth="1"/>
    <col min="2566" max="2573" width="5.7109375" style="1" customWidth="1"/>
    <col min="2574" max="2812" width="8.85546875" style="1"/>
    <col min="2813" max="2813" width="12.85546875" style="1" customWidth="1"/>
    <col min="2814" max="2814" width="36.42578125" style="1" customWidth="1"/>
    <col min="2815" max="2815" width="11.85546875" style="1" customWidth="1"/>
    <col min="2816" max="2816" width="7.7109375" style="1" customWidth="1"/>
    <col min="2817" max="2817" width="7.28515625" style="1" customWidth="1"/>
    <col min="2818" max="2818" width="6.5703125" style="1" customWidth="1"/>
    <col min="2819" max="2819" width="6.7109375" style="1" customWidth="1"/>
    <col min="2820" max="2820" width="6.85546875" style="1" customWidth="1"/>
    <col min="2821" max="2821" width="7" style="1" customWidth="1"/>
    <col min="2822" max="2829" width="5.7109375" style="1" customWidth="1"/>
    <col min="2830" max="3068" width="8.85546875" style="1"/>
    <col min="3069" max="3069" width="12.85546875" style="1" customWidth="1"/>
    <col min="3070" max="3070" width="36.42578125" style="1" customWidth="1"/>
    <col min="3071" max="3071" width="11.85546875" style="1" customWidth="1"/>
    <col min="3072" max="3072" width="7.7109375" style="1" customWidth="1"/>
    <col min="3073" max="3073" width="7.28515625" style="1" customWidth="1"/>
    <col min="3074" max="3074" width="6.5703125" style="1" customWidth="1"/>
    <col min="3075" max="3075" width="6.7109375" style="1" customWidth="1"/>
    <col min="3076" max="3076" width="6.85546875" style="1" customWidth="1"/>
    <col min="3077" max="3077" width="7" style="1" customWidth="1"/>
    <col min="3078" max="3085" width="5.7109375" style="1" customWidth="1"/>
    <col min="3086" max="3324" width="8.85546875" style="1"/>
    <col min="3325" max="3325" width="12.85546875" style="1" customWidth="1"/>
    <col min="3326" max="3326" width="36.42578125" style="1" customWidth="1"/>
    <col min="3327" max="3327" width="11.85546875" style="1" customWidth="1"/>
    <col min="3328" max="3328" width="7.7109375" style="1" customWidth="1"/>
    <col min="3329" max="3329" width="7.28515625" style="1" customWidth="1"/>
    <col min="3330" max="3330" width="6.5703125" style="1" customWidth="1"/>
    <col min="3331" max="3331" width="6.7109375" style="1" customWidth="1"/>
    <col min="3332" max="3332" width="6.85546875" style="1" customWidth="1"/>
    <col min="3333" max="3333" width="7" style="1" customWidth="1"/>
    <col min="3334" max="3341" width="5.7109375" style="1" customWidth="1"/>
    <col min="3342" max="3580" width="8.85546875" style="1"/>
    <col min="3581" max="3581" width="12.85546875" style="1" customWidth="1"/>
    <col min="3582" max="3582" width="36.42578125" style="1" customWidth="1"/>
    <col min="3583" max="3583" width="11.85546875" style="1" customWidth="1"/>
    <col min="3584" max="3584" width="7.7109375" style="1" customWidth="1"/>
    <col min="3585" max="3585" width="7.28515625" style="1" customWidth="1"/>
    <col min="3586" max="3586" width="6.5703125" style="1" customWidth="1"/>
    <col min="3587" max="3587" width="6.7109375" style="1" customWidth="1"/>
    <col min="3588" max="3588" width="6.85546875" style="1" customWidth="1"/>
    <col min="3589" max="3589" width="7" style="1" customWidth="1"/>
    <col min="3590" max="3597" width="5.7109375" style="1" customWidth="1"/>
    <col min="3598" max="3836" width="8.85546875" style="1"/>
    <col min="3837" max="3837" width="12.85546875" style="1" customWidth="1"/>
    <col min="3838" max="3838" width="36.42578125" style="1" customWidth="1"/>
    <col min="3839" max="3839" width="11.85546875" style="1" customWidth="1"/>
    <col min="3840" max="3840" width="7.7109375" style="1" customWidth="1"/>
    <col min="3841" max="3841" width="7.28515625" style="1" customWidth="1"/>
    <col min="3842" max="3842" width="6.5703125" style="1" customWidth="1"/>
    <col min="3843" max="3843" width="6.7109375" style="1" customWidth="1"/>
    <col min="3844" max="3844" width="6.85546875" style="1" customWidth="1"/>
    <col min="3845" max="3845" width="7" style="1" customWidth="1"/>
    <col min="3846" max="3853" width="5.7109375" style="1" customWidth="1"/>
    <col min="3854" max="4092" width="8.85546875" style="1"/>
    <col min="4093" max="4093" width="12.85546875" style="1" customWidth="1"/>
    <col min="4094" max="4094" width="36.42578125" style="1" customWidth="1"/>
    <col min="4095" max="4095" width="11.85546875" style="1" customWidth="1"/>
    <col min="4096" max="4096" width="7.7109375" style="1" customWidth="1"/>
    <col min="4097" max="4097" width="7.28515625" style="1" customWidth="1"/>
    <col min="4098" max="4098" width="6.5703125" style="1" customWidth="1"/>
    <col min="4099" max="4099" width="6.7109375" style="1" customWidth="1"/>
    <col min="4100" max="4100" width="6.85546875" style="1" customWidth="1"/>
    <col min="4101" max="4101" width="7" style="1" customWidth="1"/>
    <col min="4102" max="4109" width="5.7109375" style="1" customWidth="1"/>
    <col min="4110" max="4348" width="8.85546875" style="1"/>
    <col min="4349" max="4349" width="12.85546875" style="1" customWidth="1"/>
    <col min="4350" max="4350" width="36.42578125" style="1" customWidth="1"/>
    <col min="4351" max="4351" width="11.85546875" style="1" customWidth="1"/>
    <col min="4352" max="4352" width="7.7109375" style="1" customWidth="1"/>
    <col min="4353" max="4353" width="7.28515625" style="1" customWidth="1"/>
    <col min="4354" max="4354" width="6.5703125" style="1" customWidth="1"/>
    <col min="4355" max="4355" width="6.7109375" style="1" customWidth="1"/>
    <col min="4356" max="4356" width="6.85546875" style="1" customWidth="1"/>
    <col min="4357" max="4357" width="7" style="1" customWidth="1"/>
    <col min="4358" max="4365" width="5.7109375" style="1" customWidth="1"/>
    <col min="4366" max="4604" width="8.85546875" style="1"/>
    <col min="4605" max="4605" width="12.85546875" style="1" customWidth="1"/>
    <col min="4606" max="4606" width="36.42578125" style="1" customWidth="1"/>
    <col min="4607" max="4607" width="11.85546875" style="1" customWidth="1"/>
    <col min="4608" max="4608" width="7.7109375" style="1" customWidth="1"/>
    <col min="4609" max="4609" width="7.28515625" style="1" customWidth="1"/>
    <col min="4610" max="4610" width="6.5703125" style="1" customWidth="1"/>
    <col min="4611" max="4611" width="6.7109375" style="1" customWidth="1"/>
    <col min="4612" max="4612" width="6.85546875" style="1" customWidth="1"/>
    <col min="4613" max="4613" width="7" style="1" customWidth="1"/>
    <col min="4614" max="4621" width="5.7109375" style="1" customWidth="1"/>
    <col min="4622" max="4860" width="8.85546875" style="1"/>
    <col min="4861" max="4861" width="12.85546875" style="1" customWidth="1"/>
    <col min="4862" max="4862" width="36.42578125" style="1" customWidth="1"/>
    <col min="4863" max="4863" width="11.85546875" style="1" customWidth="1"/>
    <col min="4864" max="4864" width="7.7109375" style="1" customWidth="1"/>
    <col min="4865" max="4865" width="7.28515625" style="1" customWidth="1"/>
    <col min="4866" max="4866" width="6.5703125" style="1" customWidth="1"/>
    <col min="4867" max="4867" width="6.7109375" style="1" customWidth="1"/>
    <col min="4868" max="4868" width="6.85546875" style="1" customWidth="1"/>
    <col min="4869" max="4869" width="7" style="1" customWidth="1"/>
    <col min="4870" max="4877" width="5.7109375" style="1" customWidth="1"/>
    <col min="4878" max="5116" width="8.85546875" style="1"/>
    <col min="5117" max="5117" width="12.85546875" style="1" customWidth="1"/>
    <col min="5118" max="5118" width="36.42578125" style="1" customWidth="1"/>
    <col min="5119" max="5119" width="11.85546875" style="1" customWidth="1"/>
    <col min="5120" max="5120" width="7.7109375" style="1" customWidth="1"/>
    <col min="5121" max="5121" width="7.28515625" style="1" customWidth="1"/>
    <col min="5122" max="5122" width="6.5703125" style="1" customWidth="1"/>
    <col min="5123" max="5123" width="6.7109375" style="1" customWidth="1"/>
    <col min="5124" max="5124" width="6.85546875" style="1" customWidth="1"/>
    <col min="5125" max="5125" width="7" style="1" customWidth="1"/>
    <col min="5126" max="5133" width="5.7109375" style="1" customWidth="1"/>
    <col min="5134" max="5372" width="8.85546875" style="1"/>
    <col min="5373" max="5373" width="12.85546875" style="1" customWidth="1"/>
    <col min="5374" max="5374" width="36.42578125" style="1" customWidth="1"/>
    <col min="5375" max="5375" width="11.85546875" style="1" customWidth="1"/>
    <col min="5376" max="5376" width="7.7109375" style="1" customWidth="1"/>
    <col min="5377" max="5377" width="7.28515625" style="1" customWidth="1"/>
    <col min="5378" max="5378" width="6.5703125" style="1" customWidth="1"/>
    <col min="5379" max="5379" width="6.7109375" style="1" customWidth="1"/>
    <col min="5380" max="5380" width="6.85546875" style="1" customWidth="1"/>
    <col min="5381" max="5381" width="7" style="1" customWidth="1"/>
    <col min="5382" max="5389" width="5.7109375" style="1" customWidth="1"/>
    <col min="5390" max="5628" width="8.85546875" style="1"/>
    <col min="5629" max="5629" width="12.85546875" style="1" customWidth="1"/>
    <col min="5630" max="5630" width="36.42578125" style="1" customWidth="1"/>
    <col min="5631" max="5631" width="11.85546875" style="1" customWidth="1"/>
    <col min="5632" max="5632" width="7.7109375" style="1" customWidth="1"/>
    <col min="5633" max="5633" width="7.28515625" style="1" customWidth="1"/>
    <col min="5634" max="5634" width="6.5703125" style="1" customWidth="1"/>
    <col min="5635" max="5635" width="6.7109375" style="1" customWidth="1"/>
    <col min="5636" max="5636" width="6.85546875" style="1" customWidth="1"/>
    <col min="5637" max="5637" width="7" style="1" customWidth="1"/>
    <col min="5638" max="5645" width="5.7109375" style="1" customWidth="1"/>
    <col min="5646" max="5884" width="8.85546875" style="1"/>
    <col min="5885" max="5885" width="12.85546875" style="1" customWidth="1"/>
    <col min="5886" max="5886" width="36.42578125" style="1" customWidth="1"/>
    <col min="5887" max="5887" width="11.85546875" style="1" customWidth="1"/>
    <col min="5888" max="5888" width="7.7109375" style="1" customWidth="1"/>
    <col min="5889" max="5889" width="7.28515625" style="1" customWidth="1"/>
    <col min="5890" max="5890" width="6.5703125" style="1" customWidth="1"/>
    <col min="5891" max="5891" width="6.7109375" style="1" customWidth="1"/>
    <col min="5892" max="5892" width="6.85546875" style="1" customWidth="1"/>
    <col min="5893" max="5893" width="7" style="1" customWidth="1"/>
    <col min="5894" max="5901" width="5.7109375" style="1" customWidth="1"/>
    <col min="5902" max="6140" width="8.85546875" style="1"/>
    <col min="6141" max="6141" width="12.85546875" style="1" customWidth="1"/>
    <col min="6142" max="6142" width="36.42578125" style="1" customWidth="1"/>
    <col min="6143" max="6143" width="11.85546875" style="1" customWidth="1"/>
    <col min="6144" max="6144" width="7.7109375" style="1" customWidth="1"/>
    <col min="6145" max="6145" width="7.28515625" style="1" customWidth="1"/>
    <col min="6146" max="6146" width="6.5703125" style="1" customWidth="1"/>
    <col min="6147" max="6147" width="6.7109375" style="1" customWidth="1"/>
    <col min="6148" max="6148" width="6.85546875" style="1" customWidth="1"/>
    <col min="6149" max="6149" width="7" style="1" customWidth="1"/>
    <col min="6150" max="6157" width="5.7109375" style="1" customWidth="1"/>
    <col min="6158" max="6396" width="8.85546875" style="1"/>
    <col min="6397" max="6397" width="12.85546875" style="1" customWidth="1"/>
    <col min="6398" max="6398" width="36.42578125" style="1" customWidth="1"/>
    <col min="6399" max="6399" width="11.85546875" style="1" customWidth="1"/>
    <col min="6400" max="6400" width="7.7109375" style="1" customWidth="1"/>
    <col min="6401" max="6401" width="7.28515625" style="1" customWidth="1"/>
    <col min="6402" max="6402" width="6.5703125" style="1" customWidth="1"/>
    <col min="6403" max="6403" width="6.7109375" style="1" customWidth="1"/>
    <col min="6404" max="6404" width="6.85546875" style="1" customWidth="1"/>
    <col min="6405" max="6405" width="7" style="1" customWidth="1"/>
    <col min="6406" max="6413" width="5.7109375" style="1" customWidth="1"/>
    <col min="6414" max="6652" width="8.85546875" style="1"/>
    <col min="6653" max="6653" width="12.85546875" style="1" customWidth="1"/>
    <col min="6654" max="6654" width="36.42578125" style="1" customWidth="1"/>
    <col min="6655" max="6655" width="11.85546875" style="1" customWidth="1"/>
    <col min="6656" max="6656" width="7.7109375" style="1" customWidth="1"/>
    <col min="6657" max="6657" width="7.28515625" style="1" customWidth="1"/>
    <col min="6658" max="6658" width="6.5703125" style="1" customWidth="1"/>
    <col min="6659" max="6659" width="6.7109375" style="1" customWidth="1"/>
    <col min="6660" max="6660" width="6.85546875" style="1" customWidth="1"/>
    <col min="6661" max="6661" width="7" style="1" customWidth="1"/>
    <col min="6662" max="6669" width="5.7109375" style="1" customWidth="1"/>
    <col min="6670" max="6908" width="8.85546875" style="1"/>
    <col min="6909" max="6909" width="12.85546875" style="1" customWidth="1"/>
    <col min="6910" max="6910" width="36.42578125" style="1" customWidth="1"/>
    <col min="6911" max="6911" width="11.85546875" style="1" customWidth="1"/>
    <col min="6912" max="6912" width="7.7109375" style="1" customWidth="1"/>
    <col min="6913" max="6913" width="7.28515625" style="1" customWidth="1"/>
    <col min="6914" max="6914" width="6.5703125" style="1" customWidth="1"/>
    <col min="6915" max="6915" width="6.7109375" style="1" customWidth="1"/>
    <col min="6916" max="6916" width="6.85546875" style="1" customWidth="1"/>
    <col min="6917" max="6917" width="7" style="1" customWidth="1"/>
    <col min="6918" max="6925" width="5.7109375" style="1" customWidth="1"/>
    <col min="6926" max="7164" width="8.85546875" style="1"/>
    <col min="7165" max="7165" width="12.85546875" style="1" customWidth="1"/>
    <col min="7166" max="7166" width="36.42578125" style="1" customWidth="1"/>
    <col min="7167" max="7167" width="11.85546875" style="1" customWidth="1"/>
    <col min="7168" max="7168" width="7.7109375" style="1" customWidth="1"/>
    <col min="7169" max="7169" width="7.28515625" style="1" customWidth="1"/>
    <col min="7170" max="7170" width="6.5703125" style="1" customWidth="1"/>
    <col min="7171" max="7171" width="6.7109375" style="1" customWidth="1"/>
    <col min="7172" max="7172" width="6.85546875" style="1" customWidth="1"/>
    <col min="7173" max="7173" width="7" style="1" customWidth="1"/>
    <col min="7174" max="7181" width="5.7109375" style="1" customWidth="1"/>
    <col min="7182" max="7420" width="8.85546875" style="1"/>
    <col min="7421" max="7421" width="12.85546875" style="1" customWidth="1"/>
    <col min="7422" max="7422" width="36.42578125" style="1" customWidth="1"/>
    <col min="7423" max="7423" width="11.85546875" style="1" customWidth="1"/>
    <col min="7424" max="7424" width="7.7109375" style="1" customWidth="1"/>
    <col min="7425" max="7425" width="7.28515625" style="1" customWidth="1"/>
    <col min="7426" max="7426" width="6.5703125" style="1" customWidth="1"/>
    <col min="7427" max="7427" width="6.7109375" style="1" customWidth="1"/>
    <col min="7428" max="7428" width="6.85546875" style="1" customWidth="1"/>
    <col min="7429" max="7429" width="7" style="1" customWidth="1"/>
    <col min="7430" max="7437" width="5.7109375" style="1" customWidth="1"/>
    <col min="7438" max="7676" width="8.85546875" style="1"/>
    <col min="7677" max="7677" width="12.85546875" style="1" customWidth="1"/>
    <col min="7678" max="7678" width="36.42578125" style="1" customWidth="1"/>
    <col min="7679" max="7679" width="11.85546875" style="1" customWidth="1"/>
    <col min="7680" max="7680" width="7.7109375" style="1" customWidth="1"/>
    <col min="7681" max="7681" width="7.28515625" style="1" customWidth="1"/>
    <col min="7682" max="7682" width="6.5703125" style="1" customWidth="1"/>
    <col min="7683" max="7683" width="6.7109375" style="1" customWidth="1"/>
    <col min="7684" max="7684" width="6.85546875" style="1" customWidth="1"/>
    <col min="7685" max="7685" width="7" style="1" customWidth="1"/>
    <col min="7686" max="7693" width="5.7109375" style="1" customWidth="1"/>
    <col min="7694" max="7932" width="8.85546875" style="1"/>
    <col min="7933" max="7933" width="12.85546875" style="1" customWidth="1"/>
    <col min="7934" max="7934" width="36.42578125" style="1" customWidth="1"/>
    <col min="7935" max="7935" width="11.85546875" style="1" customWidth="1"/>
    <col min="7936" max="7936" width="7.7109375" style="1" customWidth="1"/>
    <col min="7937" max="7937" width="7.28515625" style="1" customWidth="1"/>
    <col min="7938" max="7938" width="6.5703125" style="1" customWidth="1"/>
    <col min="7939" max="7939" width="6.7109375" style="1" customWidth="1"/>
    <col min="7940" max="7940" width="6.85546875" style="1" customWidth="1"/>
    <col min="7941" max="7941" width="7" style="1" customWidth="1"/>
    <col min="7942" max="7949" width="5.7109375" style="1" customWidth="1"/>
    <col min="7950" max="8188" width="8.85546875" style="1"/>
    <col min="8189" max="8189" width="12.85546875" style="1" customWidth="1"/>
    <col min="8190" max="8190" width="36.42578125" style="1" customWidth="1"/>
    <col min="8191" max="8191" width="11.85546875" style="1" customWidth="1"/>
    <col min="8192" max="8192" width="7.7109375" style="1" customWidth="1"/>
    <col min="8193" max="8193" width="7.28515625" style="1" customWidth="1"/>
    <col min="8194" max="8194" width="6.5703125" style="1" customWidth="1"/>
    <col min="8195" max="8195" width="6.7109375" style="1" customWidth="1"/>
    <col min="8196" max="8196" width="6.85546875" style="1" customWidth="1"/>
    <col min="8197" max="8197" width="7" style="1" customWidth="1"/>
    <col min="8198" max="8205" width="5.7109375" style="1" customWidth="1"/>
    <col min="8206" max="8444" width="8.85546875" style="1"/>
    <col min="8445" max="8445" width="12.85546875" style="1" customWidth="1"/>
    <col min="8446" max="8446" width="36.42578125" style="1" customWidth="1"/>
    <col min="8447" max="8447" width="11.85546875" style="1" customWidth="1"/>
    <col min="8448" max="8448" width="7.7109375" style="1" customWidth="1"/>
    <col min="8449" max="8449" width="7.28515625" style="1" customWidth="1"/>
    <col min="8450" max="8450" width="6.5703125" style="1" customWidth="1"/>
    <col min="8451" max="8451" width="6.7109375" style="1" customWidth="1"/>
    <col min="8452" max="8452" width="6.85546875" style="1" customWidth="1"/>
    <col min="8453" max="8453" width="7" style="1" customWidth="1"/>
    <col min="8454" max="8461" width="5.7109375" style="1" customWidth="1"/>
    <col min="8462" max="8700" width="8.85546875" style="1"/>
    <col min="8701" max="8701" width="12.85546875" style="1" customWidth="1"/>
    <col min="8702" max="8702" width="36.42578125" style="1" customWidth="1"/>
    <col min="8703" max="8703" width="11.85546875" style="1" customWidth="1"/>
    <col min="8704" max="8704" width="7.7109375" style="1" customWidth="1"/>
    <col min="8705" max="8705" width="7.28515625" style="1" customWidth="1"/>
    <col min="8706" max="8706" width="6.5703125" style="1" customWidth="1"/>
    <col min="8707" max="8707" width="6.7109375" style="1" customWidth="1"/>
    <col min="8708" max="8708" width="6.85546875" style="1" customWidth="1"/>
    <col min="8709" max="8709" width="7" style="1" customWidth="1"/>
    <col min="8710" max="8717" width="5.7109375" style="1" customWidth="1"/>
    <col min="8718" max="8956" width="8.85546875" style="1"/>
    <col min="8957" max="8957" width="12.85546875" style="1" customWidth="1"/>
    <col min="8958" max="8958" width="36.42578125" style="1" customWidth="1"/>
    <col min="8959" max="8959" width="11.85546875" style="1" customWidth="1"/>
    <col min="8960" max="8960" width="7.7109375" style="1" customWidth="1"/>
    <col min="8961" max="8961" width="7.28515625" style="1" customWidth="1"/>
    <col min="8962" max="8962" width="6.5703125" style="1" customWidth="1"/>
    <col min="8963" max="8963" width="6.7109375" style="1" customWidth="1"/>
    <col min="8964" max="8964" width="6.85546875" style="1" customWidth="1"/>
    <col min="8965" max="8965" width="7" style="1" customWidth="1"/>
    <col min="8966" max="8973" width="5.7109375" style="1" customWidth="1"/>
    <col min="8974" max="9212" width="8.85546875" style="1"/>
    <col min="9213" max="9213" width="12.85546875" style="1" customWidth="1"/>
    <col min="9214" max="9214" width="36.42578125" style="1" customWidth="1"/>
    <col min="9215" max="9215" width="11.85546875" style="1" customWidth="1"/>
    <col min="9216" max="9216" width="7.7109375" style="1" customWidth="1"/>
    <col min="9217" max="9217" width="7.28515625" style="1" customWidth="1"/>
    <col min="9218" max="9218" width="6.5703125" style="1" customWidth="1"/>
    <col min="9219" max="9219" width="6.7109375" style="1" customWidth="1"/>
    <col min="9220" max="9220" width="6.85546875" style="1" customWidth="1"/>
    <col min="9221" max="9221" width="7" style="1" customWidth="1"/>
    <col min="9222" max="9229" width="5.7109375" style="1" customWidth="1"/>
    <col min="9230" max="9468" width="8.85546875" style="1"/>
    <col min="9469" max="9469" width="12.85546875" style="1" customWidth="1"/>
    <col min="9470" max="9470" width="36.42578125" style="1" customWidth="1"/>
    <col min="9471" max="9471" width="11.85546875" style="1" customWidth="1"/>
    <col min="9472" max="9472" width="7.7109375" style="1" customWidth="1"/>
    <col min="9473" max="9473" width="7.28515625" style="1" customWidth="1"/>
    <col min="9474" max="9474" width="6.5703125" style="1" customWidth="1"/>
    <col min="9475" max="9475" width="6.7109375" style="1" customWidth="1"/>
    <col min="9476" max="9476" width="6.85546875" style="1" customWidth="1"/>
    <col min="9477" max="9477" width="7" style="1" customWidth="1"/>
    <col min="9478" max="9485" width="5.7109375" style="1" customWidth="1"/>
    <col min="9486" max="9724" width="8.85546875" style="1"/>
    <col min="9725" max="9725" width="12.85546875" style="1" customWidth="1"/>
    <col min="9726" max="9726" width="36.42578125" style="1" customWidth="1"/>
    <col min="9727" max="9727" width="11.85546875" style="1" customWidth="1"/>
    <col min="9728" max="9728" width="7.7109375" style="1" customWidth="1"/>
    <col min="9729" max="9729" width="7.28515625" style="1" customWidth="1"/>
    <col min="9730" max="9730" width="6.5703125" style="1" customWidth="1"/>
    <col min="9731" max="9731" width="6.7109375" style="1" customWidth="1"/>
    <col min="9732" max="9732" width="6.85546875" style="1" customWidth="1"/>
    <col min="9733" max="9733" width="7" style="1" customWidth="1"/>
    <col min="9734" max="9741" width="5.7109375" style="1" customWidth="1"/>
    <col min="9742" max="9980" width="8.85546875" style="1"/>
    <col min="9981" max="9981" width="12.85546875" style="1" customWidth="1"/>
    <col min="9982" max="9982" width="36.42578125" style="1" customWidth="1"/>
    <col min="9983" max="9983" width="11.85546875" style="1" customWidth="1"/>
    <col min="9984" max="9984" width="7.7109375" style="1" customWidth="1"/>
    <col min="9985" max="9985" width="7.28515625" style="1" customWidth="1"/>
    <col min="9986" max="9986" width="6.5703125" style="1" customWidth="1"/>
    <col min="9987" max="9987" width="6.7109375" style="1" customWidth="1"/>
    <col min="9988" max="9988" width="6.85546875" style="1" customWidth="1"/>
    <col min="9989" max="9989" width="7" style="1" customWidth="1"/>
    <col min="9990" max="9997" width="5.7109375" style="1" customWidth="1"/>
    <col min="9998" max="10236" width="8.85546875" style="1"/>
    <col min="10237" max="10237" width="12.85546875" style="1" customWidth="1"/>
    <col min="10238" max="10238" width="36.42578125" style="1" customWidth="1"/>
    <col min="10239" max="10239" width="11.85546875" style="1" customWidth="1"/>
    <col min="10240" max="10240" width="7.7109375" style="1" customWidth="1"/>
    <col min="10241" max="10241" width="7.28515625" style="1" customWidth="1"/>
    <col min="10242" max="10242" width="6.5703125" style="1" customWidth="1"/>
    <col min="10243" max="10243" width="6.7109375" style="1" customWidth="1"/>
    <col min="10244" max="10244" width="6.85546875" style="1" customWidth="1"/>
    <col min="10245" max="10245" width="7" style="1" customWidth="1"/>
    <col min="10246" max="10253" width="5.7109375" style="1" customWidth="1"/>
    <col min="10254" max="10492" width="8.85546875" style="1"/>
    <col min="10493" max="10493" width="12.85546875" style="1" customWidth="1"/>
    <col min="10494" max="10494" width="36.42578125" style="1" customWidth="1"/>
    <col min="10495" max="10495" width="11.85546875" style="1" customWidth="1"/>
    <col min="10496" max="10496" width="7.7109375" style="1" customWidth="1"/>
    <col min="10497" max="10497" width="7.28515625" style="1" customWidth="1"/>
    <col min="10498" max="10498" width="6.5703125" style="1" customWidth="1"/>
    <col min="10499" max="10499" width="6.7109375" style="1" customWidth="1"/>
    <col min="10500" max="10500" width="6.85546875" style="1" customWidth="1"/>
    <col min="10501" max="10501" width="7" style="1" customWidth="1"/>
    <col min="10502" max="10509" width="5.7109375" style="1" customWidth="1"/>
    <col min="10510" max="10748" width="8.85546875" style="1"/>
    <col min="10749" max="10749" width="12.85546875" style="1" customWidth="1"/>
    <col min="10750" max="10750" width="36.42578125" style="1" customWidth="1"/>
    <col min="10751" max="10751" width="11.85546875" style="1" customWidth="1"/>
    <col min="10752" max="10752" width="7.7109375" style="1" customWidth="1"/>
    <col min="10753" max="10753" width="7.28515625" style="1" customWidth="1"/>
    <col min="10754" max="10754" width="6.5703125" style="1" customWidth="1"/>
    <col min="10755" max="10755" width="6.7109375" style="1" customWidth="1"/>
    <col min="10756" max="10756" width="6.85546875" style="1" customWidth="1"/>
    <col min="10757" max="10757" width="7" style="1" customWidth="1"/>
    <col min="10758" max="10765" width="5.7109375" style="1" customWidth="1"/>
    <col min="10766" max="11004" width="8.85546875" style="1"/>
    <col min="11005" max="11005" width="12.85546875" style="1" customWidth="1"/>
    <col min="11006" max="11006" width="36.42578125" style="1" customWidth="1"/>
    <col min="11007" max="11007" width="11.85546875" style="1" customWidth="1"/>
    <col min="11008" max="11008" width="7.7109375" style="1" customWidth="1"/>
    <col min="11009" max="11009" width="7.28515625" style="1" customWidth="1"/>
    <col min="11010" max="11010" width="6.5703125" style="1" customWidth="1"/>
    <col min="11011" max="11011" width="6.7109375" style="1" customWidth="1"/>
    <col min="11012" max="11012" width="6.85546875" style="1" customWidth="1"/>
    <col min="11013" max="11013" width="7" style="1" customWidth="1"/>
    <col min="11014" max="11021" width="5.7109375" style="1" customWidth="1"/>
    <col min="11022" max="11260" width="8.85546875" style="1"/>
    <col min="11261" max="11261" width="12.85546875" style="1" customWidth="1"/>
    <col min="11262" max="11262" width="36.42578125" style="1" customWidth="1"/>
    <col min="11263" max="11263" width="11.85546875" style="1" customWidth="1"/>
    <col min="11264" max="11264" width="7.7109375" style="1" customWidth="1"/>
    <col min="11265" max="11265" width="7.28515625" style="1" customWidth="1"/>
    <col min="11266" max="11266" width="6.5703125" style="1" customWidth="1"/>
    <col min="11267" max="11267" width="6.7109375" style="1" customWidth="1"/>
    <col min="11268" max="11268" width="6.85546875" style="1" customWidth="1"/>
    <col min="11269" max="11269" width="7" style="1" customWidth="1"/>
    <col min="11270" max="11277" width="5.7109375" style="1" customWidth="1"/>
    <col min="11278" max="11516" width="8.85546875" style="1"/>
    <col min="11517" max="11517" width="12.85546875" style="1" customWidth="1"/>
    <col min="11518" max="11518" width="36.42578125" style="1" customWidth="1"/>
    <col min="11519" max="11519" width="11.85546875" style="1" customWidth="1"/>
    <col min="11520" max="11520" width="7.7109375" style="1" customWidth="1"/>
    <col min="11521" max="11521" width="7.28515625" style="1" customWidth="1"/>
    <col min="11522" max="11522" width="6.5703125" style="1" customWidth="1"/>
    <col min="11523" max="11523" width="6.7109375" style="1" customWidth="1"/>
    <col min="11524" max="11524" width="6.85546875" style="1" customWidth="1"/>
    <col min="11525" max="11525" width="7" style="1" customWidth="1"/>
    <col min="11526" max="11533" width="5.7109375" style="1" customWidth="1"/>
    <col min="11534" max="11772" width="8.85546875" style="1"/>
    <col min="11773" max="11773" width="12.85546875" style="1" customWidth="1"/>
    <col min="11774" max="11774" width="36.42578125" style="1" customWidth="1"/>
    <col min="11775" max="11775" width="11.85546875" style="1" customWidth="1"/>
    <col min="11776" max="11776" width="7.7109375" style="1" customWidth="1"/>
    <col min="11777" max="11777" width="7.28515625" style="1" customWidth="1"/>
    <col min="11778" max="11778" width="6.5703125" style="1" customWidth="1"/>
    <col min="11779" max="11779" width="6.7109375" style="1" customWidth="1"/>
    <col min="11780" max="11780" width="6.85546875" style="1" customWidth="1"/>
    <col min="11781" max="11781" width="7" style="1" customWidth="1"/>
    <col min="11782" max="11789" width="5.7109375" style="1" customWidth="1"/>
    <col min="11790" max="12028" width="8.85546875" style="1"/>
    <col min="12029" max="12029" width="12.85546875" style="1" customWidth="1"/>
    <col min="12030" max="12030" width="36.42578125" style="1" customWidth="1"/>
    <col min="12031" max="12031" width="11.85546875" style="1" customWidth="1"/>
    <col min="12032" max="12032" width="7.7109375" style="1" customWidth="1"/>
    <col min="12033" max="12033" width="7.28515625" style="1" customWidth="1"/>
    <col min="12034" max="12034" width="6.5703125" style="1" customWidth="1"/>
    <col min="12035" max="12035" width="6.7109375" style="1" customWidth="1"/>
    <col min="12036" max="12036" width="6.85546875" style="1" customWidth="1"/>
    <col min="12037" max="12037" width="7" style="1" customWidth="1"/>
    <col min="12038" max="12045" width="5.7109375" style="1" customWidth="1"/>
    <col min="12046" max="12284" width="8.85546875" style="1"/>
    <col min="12285" max="12285" width="12.85546875" style="1" customWidth="1"/>
    <col min="12286" max="12286" width="36.42578125" style="1" customWidth="1"/>
    <col min="12287" max="12287" width="11.85546875" style="1" customWidth="1"/>
    <col min="12288" max="12288" width="7.7109375" style="1" customWidth="1"/>
    <col min="12289" max="12289" width="7.28515625" style="1" customWidth="1"/>
    <col min="12290" max="12290" width="6.5703125" style="1" customWidth="1"/>
    <col min="12291" max="12291" width="6.7109375" style="1" customWidth="1"/>
    <col min="12292" max="12292" width="6.85546875" style="1" customWidth="1"/>
    <col min="12293" max="12293" width="7" style="1" customWidth="1"/>
    <col min="12294" max="12301" width="5.7109375" style="1" customWidth="1"/>
    <col min="12302" max="12540" width="8.85546875" style="1"/>
    <col min="12541" max="12541" width="12.85546875" style="1" customWidth="1"/>
    <col min="12542" max="12542" width="36.42578125" style="1" customWidth="1"/>
    <col min="12543" max="12543" width="11.85546875" style="1" customWidth="1"/>
    <col min="12544" max="12544" width="7.7109375" style="1" customWidth="1"/>
    <col min="12545" max="12545" width="7.28515625" style="1" customWidth="1"/>
    <col min="12546" max="12546" width="6.5703125" style="1" customWidth="1"/>
    <col min="12547" max="12547" width="6.7109375" style="1" customWidth="1"/>
    <col min="12548" max="12548" width="6.85546875" style="1" customWidth="1"/>
    <col min="12549" max="12549" width="7" style="1" customWidth="1"/>
    <col min="12550" max="12557" width="5.7109375" style="1" customWidth="1"/>
    <col min="12558" max="12796" width="8.85546875" style="1"/>
    <col min="12797" max="12797" width="12.85546875" style="1" customWidth="1"/>
    <col min="12798" max="12798" width="36.42578125" style="1" customWidth="1"/>
    <col min="12799" max="12799" width="11.85546875" style="1" customWidth="1"/>
    <col min="12800" max="12800" width="7.7109375" style="1" customWidth="1"/>
    <col min="12801" max="12801" width="7.28515625" style="1" customWidth="1"/>
    <col min="12802" max="12802" width="6.5703125" style="1" customWidth="1"/>
    <col min="12803" max="12803" width="6.7109375" style="1" customWidth="1"/>
    <col min="12804" max="12804" width="6.85546875" style="1" customWidth="1"/>
    <col min="12805" max="12805" width="7" style="1" customWidth="1"/>
    <col min="12806" max="12813" width="5.7109375" style="1" customWidth="1"/>
    <col min="12814" max="13052" width="8.85546875" style="1"/>
    <col min="13053" max="13053" width="12.85546875" style="1" customWidth="1"/>
    <col min="13054" max="13054" width="36.42578125" style="1" customWidth="1"/>
    <col min="13055" max="13055" width="11.85546875" style="1" customWidth="1"/>
    <col min="13056" max="13056" width="7.7109375" style="1" customWidth="1"/>
    <col min="13057" max="13057" width="7.28515625" style="1" customWidth="1"/>
    <col min="13058" max="13058" width="6.5703125" style="1" customWidth="1"/>
    <col min="13059" max="13059" width="6.7109375" style="1" customWidth="1"/>
    <col min="13060" max="13060" width="6.85546875" style="1" customWidth="1"/>
    <col min="13061" max="13061" width="7" style="1" customWidth="1"/>
    <col min="13062" max="13069" width="5.7109375" style="1" customWidth="1"/>
    <col min="13070" max="13308" width="8.85546875" style="1"/>
    <col min="13309" max="13309" width="12.85546875" style="1" customWidth="1"/>
    <col min="13310" max="13310" width="36.42578125" style="1" customWidth="1"/>
    <col min="13311" max="13311" width="11.85546875" style="1" customWidth="1"/>
    <col min="13312" max="13312" width="7.7109375" style="1" customWidth="1"/>
    <col min="13313" max="13313" width="7.28515625" style="1" customWidth="1"/>
    <col min="13314" max="13314" width="6.5703125" style="1" customWidth="1"/>
    <col min="13315" max="13315" width="6.7109375" style="1" customWidth="1"/>
    <col min="13316" max="13316" width="6.85546875" style="1" customWidth="1"/>
    <col min="13317" max="13317" width="7" style="1" customWidth="1"/>
    <col min="13318" max="13325" width="5.7109375" style="1" customWidth="1"/>
    <col min="13326" max="13564" width="8.85546875" style="1"/>
    <col min="13565" max="13565" width="12.85546875" style="1" customWidth="1"/>
    <col min="13566" max="13566" width="36.42578125" style="1" customWidth="1"/>
    <col min="13567" max="13567" width="11.85546875" style="1" customWidth="1"/>
    <col min="13568" max="13568" width="7.7109375" style="1" customWidth="1"/>
    <col min="13569" max="13569" width="7.28515625" style="1" customWidth="1"/>
    <col min="13570" max="13570" width="6.5703125" style="1" customWidth="1"/>
    <col min="13571" max="13571" width="6.7109375" style="1" customWidth="1"/>
    <col min="13572" max="13572" width="6.85546875" style="1" customWidth="1"/>
    <col min="13573" max="13573" width="7" style="1" customWidth="1"/>
    <col min="13574" max="13581" width="5.7109375" style="1" customWidth="1"/>
    <col min="13582" max="13820" width="8.85546875" style="1"/>
    <col min="13821" max="13821" width="12.85546875" style="1" customWidth="1"/>
    <col min="13822" max="13822" width="36.42578125" style="1" customWidth="1"/>
    <col min="13823" max="13823" width="11.85546875" style="1" customWidth="1"/>
    <col min="13824" max="13824" width="7.7109375" style="1" customWidth="1"/>
    <col min="13825" max="13825" width="7.28515625" style="1" customWidth="1"/>
    <col min="13826" max="13826" width="6.5703125" style="1" customWidth="1"/>
    <col min="13827" max="13827" width="6.7109375" style="1" customWidth="1"/>
    <col min="13828" max="13828" width="6.85546875" style="1" customWidth="1"/>
    <col min="13829" max="13829" width="7" style="1" customWidth="1"/>
    <col min="13830" max="13837" width="5.7109375" style="1" customWidth="1"/>
    <col min="13838" max="14076" width="8.85546875" style="1"/>
    <col min="14077" max="14077" width="12.85546875" style="1" customWidth="1"/>
    <col min="14078" max="14078" width="36.42578125" style="1" customWidth="1"/>
    <col min="14079" max="14079" width="11.85546875" style="1" customWidth="1"/>
    <col min="14080" max="14080" width="7.7109375" style="1" customWidth="1"/>
    <col min="14081" max="14081" width="7.28515625" style="1" customWidth="1"/>
    <col min="14082" max="14082" width="6.5703125" style="1" customWidth="1"/>
    <col min="14083" max="14083" width="6.7109375" style="1" customWidth="1"/>
    <col min="14084" max="14084" width="6.85546875" style="1" customWidth="1"/>
    <col min="14085" max="14085" width="7" style="1" customWidth="1"/>
    <col min="14086" max="14093" width="5.7109375" style="1" customWidth="1"/>
    <col min="14094" max="14332" width="8.85546875" style="1"/>
    <col min="14333" max="14333" width="12.85546875" style="1" customWidth="1"/>
    <col min="14334" max="14334" width="36.42578125" style="1" customWidth="1"/>
    <col min="14335" max="14335" width="11.85546875" style="1" customWidth="1"/>
    <col min="14336" max="14336" width="7.7109375" style="1" customWidth="1"/>
    <col min="14337" max="14337" width="7.28515625" style="1" customWidth="1"/>
    <col min="14338" max="14338" width="6.5703125" style="1" customWidth="1"/>
    <col min="14339" max="14339" width="6.7109375" style="1" customWidth="1"/>
    <col min="14340" max="14340" width="6.85546875" style="1" customWidth="1"/>
    <col min="14341" max="14341" width="7" style="1" customWidth="1"/>
    <col min="14342" max="14349" width="5.7109375" style="1" customWidth="1"/>
    <col min="14350" max="14588" width="8.85546875" style="1"/>
    <col min="14589" max="14589" width="12.85546875" style="1" customWidth="1"/>
    <col min="14590" max="14590" width="36.42578125" style="1" customWidth="1"/>
    <col min="14591" max="14591" width="11.85546875" style="1" customWidth="1"/>
    <col min="14592" max="14592" width="7.7109375" style="1" customWidth="1"/>
    <col min="14593" max="14593" width="7.28515625" style="1" customWidth="1"/>
    <col min="14594" max="14594" width="6.5703125" style="1" customWidth="1"/>
    <col min="14595" max="14595" width="6.7109375" style="1" customWidth="1"/>
    <col min="14596" max="14596" width="6.85546875" style="1" customWidth="1"/>
    <col min="14597" max="14597" width="7" style="1" customWidth="1"/>
    <col min="14598" max="14605" width="5.7109375" style="1" customWidth="1"/>
    <col min="14606" max="14844" width="8.85546875" style="1"/>
    <col min="14845" max="14845" width="12.85546875" style="1" customWidth="1"/>
    <col min="14846" max="14846" width="36.42578125" style="1" customWidth="1"/>
    <col min="14847" max="14847" width="11.85546875" style="1" customWidth="1"/>
    <col min="14848" max="14848" width="7.7109375" style="1" customWidth="1"/>
    <col min="14849" max="14849" width="7.28515625" style="1" customWidth="1"/>
    <col min="14850" max="14850" width="6.5703125" style="1" customWidth="1"/>
    <col min="14851" max="14851" width="6.7109375" style="1" customWidth="1"/>
    <col min="14852" max="14852" width="6.85546875" style="1" customWidth="1"/>
    <col min="14853" max="14853" width="7" style="1" customWidth="1"/>
    <col min="14854" max="14861" width="5.7109375" style="1" customWidth="1"/>
    <col min="14862" max="15100" width="8.85546875" style="1"/>
    <col min="15101" max="15101" width="12.85546875" style="1" customWidth="1"/>
    <col min="15102" max="15102" width="36.42578125" style="1" customWidth="1"/>
    <col min="15103" max="15103" width="11.85546875" style="1" customWidth="1"/>
    <col min="15104" max="15104" width="7.7109375" style="1" customWidth="1"/>
    <col min="15105" max="15105" width="7.28515625" style="1" customWidth="1"/>
    <col min="15106" max="15106" width="6.5703125" style="1" customWidth="1"/>
    <col min="15107" max="15107" width="6.7109375" style="1" customWidth="1"/>
    <col min="15108" max="15108" width="6.85546875" style="1" customWidth="1"/>
    <col min="15109" max="15109" width="7" style="1" customWidth="1"/>
    <col min="15110" max="15117" width="5.7109375" style="1" customWidth="1"/>
    <col min="15118" max="15356" width="8.85546875" style="1"/>
    <col min="15357" max="15357" width="12.85546875" style="1" customWidth="1"/>
    <col min="15358" max="15358" width="36.42578125" style="1" customWidth="1"/>
    <col min="15359" max="15359" width="11.85546875" style="1" customWidth="1"/>
    <col min="15360" max="15360" width="7.7109375" style="1" customWidth="1"/>
    <col min="15361" max="15361" width="7.28515625" style="1" customWidth="1"/>
    <col min="15362" max="15362" width="6.5703125" style="1" customWidth="1"/>
    <col min="15363" max="15363" width="6.7109375" style="1" customWidth="1"/>
    <col min="15364" max="15364" width="6.85546875" style="1" customWidth="1"/>
    <col min="15365" max="15365" width="7" style="1" customWidth="1"/>
    <col min="15366" max="15373" width="5.7109375" style="1" customWidth="1"/>
    <col min="15374" max="15612" width="8.85546875" style="1"/>
    <col min="15613" max="15613" width="12.85546875" style="1" customWidth="1"/>
    <col min="15614" max="15614" width="36.42578125" style="1" customWidth="1"/>
    <col min="15615" max="15615" width="11.85546875" style="1" customWidth="1"/>
    <col min="15616" max="15616" width="7.7109375" style="1" customWidth="1"/>
    <col min="15617" max="15617" width="7.28515625" style="1" customWidth="1"/>
    <col min="15618" max="15618" width="6.5703125" style="1" customWidth="1"/>
    <col min="15619" max="15619" width="6.7109375" style="1" customWidth="1"/>
    <col min="15620" max="15620" width="6.85546875" style="1" customWidth="1"/>
    <col min="15621" max="15621" width="7" style="1" customWidth="1"/>
    <col min="15622" max="15629" width="5.7109375" style="1" customWidth="1"/>
    <col min="15630" max="15868" width="8.85546875" style="1"/>
    <col min="15869" max="15869" width="12.85546875" style="1" customWidth="1"/>
    <col min="15870" max="15870" width="36.42578125" style="1" customWidth="1"/>
    <col min="15871" max="15871" width="11.85546875" style="1" customWidth="1"/>
    <col min="15872" max="15872" width="7.7109375" style="1" customWidth="1"/>
    <col min="15873" max="15873" width="7.28515625" style="1" customWidth="1"/>
    <col min="15874" max="15874" width="6.5703125" style="1" customWidth="1"/>
    <col min="15875" max="15875" width="6.7109375" style="1" customWidth="1"/>
    <col min="15876" max="15876" width="6.85546875" style="1" customWidth="1"/>
    <col min="15877" max="15877" width="7" style="1" customWidth="1"/>
    <col min="15878" max="15885" width="5.7109375" style="1" customWidth="1"/>
    <col min="15886" max="16124" width="8.85546875" style="1"/>
    <col min="16125" max="16125" width="12.85546875" style="1" customWidth="1"/>
    <col min="16126" max="16126" width="36.42578125" style="1" customWidth="1"/>
    <col min="16127" max="16127" width="11.85546875" style="1" customWidth="1"/>
    <col min="16128" max="16128" width="7.7109375" style="1" customWidth="1"/>
    <col min="16129" max="16129" width="7.28515625" style="1" customWidth="1"/>
    <col min="16130" max="16130" width="6.5703125" style="1" customWidth="1"/>
    <col min="16131" max="16131" width="6.7109375" style="1" customWidth="1"/>
    <col min="16132" max="16132" width="6.85546875" style="1" customWidth="1"/>
    <col min="16133" max="16133" width="7" style="1" customWidth="1"/>
    <col min="16134" max="16141" width="5.7109375" style="1" customWidth="1"/>
    <col min="16142" max="16383" width="8.85546875" style="1"/>
    <col min="16384" max="16384" width="8.85546875" style="1" customWidth="1"/>
  </cols>
  <sheetData>
    <row r="1" spans="1:16" x14ac:dyDescent="0.25">
      <c r="A1" s="165" t="s">
        <v>51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6" s="16" customFormat="1" ht="24" customHeight="1" x14ac:dyDescent="0.2">
      <c r="A2" s="166" t="s">
        <v>52</v>
      </c>
      <c r="B2" s="166" t="s">
        <v>53</v>
      </c>
      <c r="C2" s="206" t="s">
        <v>183</v>
      </c>
      <c r="D2" s="207"/>
      <c r="E2" s="207"/>
      <c r="F2" s="207"/>
      <c r="G2" s="208"/>
      <c r="H2" s="166" t="s">
        <v>55</v>
      </c>
      <c r="I2" s="167"/>
      <c r="J2" s="167"/>
      <c r="K2" s="237" t="s">
        <v>210</v>
      </c>
      <c r="L2" s="208"/>
      <c r="M2" s="166" t="s">
        <v>56</v>
      </c>
      <c r="N2" s="166"/>
      <c r="O2" s="166" t="s">
        <v>31</v>
      </c>
      <c r="P2" s="166"/>
    </row>
    <row r="3" spans="1:16" ht="21" customHeight="1" x14ac:dyDescent="0.2">
      <c r="A3" s="166"/>
      <c r="B3" s="167"/>
      <c r="C3" s="202" t="s">
        <v>181</v>
      </c>
      <c r="D3" s="203"/>
      <c r="E3" s="202" t="s">
        <v>182</v>
      </c>
      <c r="F3" s="204"/>
      <c r="G3" s="203"/>
      <c r="H3" s="205"/>
      <c r="I3" s="167"/>
      <c r="J3" s="167"/>
      <c r="K3" s="238"/>
      <c r="L3" s="239"/>
      <c r="M3" s="166"/>
      <c r="N3" s="166"/>
      <c r="O3" s="166"/>
      <c r="P3" s="166"/>
    </row>
    <row r="4" spans="1:16" ht="15" x14ac:dyDescent="0.25">
      <c r="A4" s="127" t="s">
        <v>57</v>
      </c>
      <c r="B4" s="129">
        <v>37</v>
      </c>
      <c r="C4" s="173">
        <v>2</v>
      </c>
      <c r="D4" s="174"/>
      <c r="E4" s="173"/>
      <c r="F4" s="175"/>
      <c r="G4" s="174"/>
      <c r="H4" s="209">
        <v>2</v>
      </c>
      <c r="I4" s="210"/>
      <c r="J4" s="210"/>
      <c r="K4" s="186"/>
      <c r="L4" s="185"/>
      <c r="M4" s="240">
        <v>11</v>
      </c>
      <c r="N4" s="240"/>
      <c r="O4" s="240">
        <f>SUM(B4:N4)</f>
        <v>52</v>
      </c>
      <c r="P4" s="240"/>
    </row>
    <row r="5" spans="1:16" ht="15" x14ac:dyDescent="0.25">
      <c r="A5" s="128" t="s">
        <v>58</v>
      </c>
      <c r="B5" s="132">
        <v>30</v>
      </c>
      <c r="C5" s="173">
        <v>5</v>
      </c>
      <c r="D5" s="174"/>
      <c r="E5" s="173">
        <v>4</v>
      </c>
      <c r="F5" s="175"/>
      <c r="G5" s="174"/>
      <c r="H5" s="185">
        <v>2</v>
      </c>
      <c r="I5" s="186"/>
      <c r="J5" s="186"/>
      <c r="K5" s="186"/>
      <c r="L5" s="185"/>
      <c r="M5" s="240">
        <v>11</v>
      </c>
      <c r="N5" s="240"/>
      <c r="O5" s="240">
        <f>SUM(B5:N5)</f>
        <v>52</v>
      </c>
      <c r="P5" s="240"/>
    </row>
    <row r="6" spans="1:16" ht="15" x14ac:dyDescent="0.25">
      <c r="A6" s="128" t="s">
        <v>59</v>
      </c>
      <c r="B6" s="130">
        <v>25</v>
      </c>
      <c r="C6" s="173">
        <v>7</v>
      </c>
      <c r="D6" s="174"/>
      <c r="E6" s="173">
        <v>8</v>
      </c>
      <c r="F6" s="175"/>
      <c r="G6" s="174"/>
      <c r="H6" s="185">
        <v>1</v>
      </c>
      <c r="I6" s="186"/>
      <c r="J6" s="186"/>
      <c r="K6" s="186"/>
      <c r="L6" s="185"/>
      <c r="M6" s="240">
        <v>11</v>
      </c>
      <c r="N6" s="240"/>
      <c r="O6" s="240">
        <f>SUM(B6:N6)</f>
        <v>52</v>
      </c>
      <c r="P6" s="240"/>
    </row>
    <row r="7" spans="1:16" ht="15" x14ac:dyDescent="0.25">
      <c r="A7" s="128" t="s">
        <v>166</v>
      </c>
      <c r="B7" s="130">
        <v>4</v>
      </c>
      <c r="C7" s="176">
        <v>10</v>
      </c>
      <c r="D7" s="177"/>
      <c r="E7" s="178">
        <v>19</v>
      </c>
      <c r="F7" s="179"/>
      <c r="G7" s="177"/>
      <c r="H7" s="185">
        <v>1</v>
      </c>
      <c r="I7" s="186"/>
      <c r="J7" s="186"/>
      <c r="K7" s="186">
        <v>2</v>
      </c>
      <c r="L7" s="185"/>
      <c r="M7" s="240">
        <v>2</v>
      </c>
      <c r="N7" s="240"/>
      <c r="O7" s="240">
        <f>SUM(B7:N7)</f>
        <v>38</v>
      </c>
      <c r="P7" s="240"/>
    </row>
    <row r="8" spans="1:16" ht="14.25" customHeight="1" x14ac:dyDescent="0.25">
      <c r="A8" s="128" t="s">
        <v>30</v>
      </c>
      <c r="B8" s="131">
        <f>SUM(B4:B7)</f>
        <v>96</v>
      </c>
      <c r="C8" s="243">
        <f>SUM(C4:C7)</f>
        <v>24</v>
      </c>
      <c r="D8" s="244"/>
      <c r="E8" s="245">
        <f>SUM(D4:E7)</f>
        <v>31</v>
      </c>
      <c r="F8" s="246"/>
      <c r="G8" s="244"/>
      <c r="H8" s="242">
        <f>SUM(H4:J7)</f>
        <v>6</v>
      </c>
      <c r="I8" s="241"/>
      <c r="J8" s="241"/>
      <c r="K8" s="186">
        <f>SUM(K4:L7)</f>
        <v>2</v>
      </c>
      <c r="L8" s="185"/>
      <c r="M8" s="241">
        <f>SUM(M4:N7)</f>
        <v>35</v>
      </c>
      <c r="N8" s="242"/>
      <c r="O8" s="241" t="s">
        <v>221</v>
      </c>
      <c r="P8" s="242"/>
    </row>
    <row r="9" spans="1:16" ht="12.75" customHeight="1" x14ac:dyDescent="0.2">
      <c r="A9" s="180" t="s">
        <v>0</v>
      </c>
      <c r="B9" s="183" t="s">
        <v>1</v>
      </c>
      <c r="C9" s="229" t="s">
        <v>48</v>
      </c>
      <c r="D9" s="231" t="s">
        <v>2</v>
      </c>
      <c r="E9" s="232"/>
      <c r="F9" s="232"/>
      <c r="G9" s="232"/>
      <c r="H9" s="233"/>
      <c r="I9" s="247" t="s">
        <v>36</v>
      </c>
      <c r="J9" s="248"/>
      <c r="K9" s="248"/>
      <c r="L9" s="248"/>
      <c r="M9" s="248"/>
      <c r="N9" s="248"/>
      <c r="O9" s="248"/>
      <c r="P9" s="249"/>
    </row>
    <row r="10" spans="1:16" ht="22.5" customHeight="1" x14ac:dyDescent="0.2">
      <c r="A10" s="181"/>
      <c r="B10" s="184"/>
      <c r="C10" s="230"/>
      <c r="D10" s="234"/>
      <c r="E10" s="235"/>
      <c r="F10" s="235"/>
      <c r="G10" s="235"/>
      <c r="H10" s="236"/>
      <c r="I10" s="250"/>
      <c r="J10" s="251"/>
      <c r="K10" s="251"/>
      <c r="L10" s="251"/>
      <c r="M10" s="251"/>
      <c r="N10" s="251"/>
      <c r="O10" s="251"/>
      <c r="P10" s="252"/>
    </row>
    <row r="11" spans="1:16" ht="14.25" customHeight="1" x14ac:dyDescent="0.2">
      <c r="A11" s="181"/>
      <c r="B11" s="184"/>
      <c r="C11" s="230"/>
      <c r="D11" s="180" t="s">
        <v>3</v>
      </c>
      <c r="E11" s="180" t="s">
        <v>4</v>
      </c>
      <c r="F11" s="191" t="s">
        <v>5</v>
      </c>
      <c r="G11" s="192"/>
      <c r="H11" s="193"/>
      <c r="I11" s="194" t="s">
        <v>6</v>
      </c>
      <c r="J11" s="195"/>
      <c r="K11" s="196" t="s">
        <v>7</v>
      </c>
      <c r="L11" s="195"/>
      <c r="M11" s="196" t="s">
        <v>8</v>
      </c>
      <c r="N11" s="195"/>
      <c r="O11" s="196" t="s">
        <v>167</v>
      </c>
      <c r="P11" s="195"/>
    </row>
    <row r="12" spans="1:16" ht="12.75" customHeight="1" x14ac:dyDescent="0.2">
      <c r="A12" s="181"/>
      <c r="B12" s="184"/>
      <c r="C12" s="230"/>
      <c r="D12" s="187"/>
      <c r="E12" s="189"/>
      <c r="F12" s="180" t="s">
        <v>9</v>
      </c>
      <c r="G12" s="196" t="s">
        <v>10</v>
      </c>
      <c r="H12" s="197"/>
      <c r="I12" s="198" t="s">
        <v>180</v>
      </c>
      <c r="J12" s="158" t="s">
        <v>212</v>
      </c>
      <c r="K12" s="158" t="s">
        <v>213</v>
      </c>
      <c r="L12" s="158" t="s">
        <v>214</v>
      </c>
      <c r="M12" s="158" t="s">
        <v>215</v>
      </c>
      <c r="N12" s="158" t="s">
        <v>211</v>
      </c>
      <c r="O12" s="158" t="s">
        <v>197</v>
      </c>
      <c r="P12" s="158" t="s">
        <v>190</v>
      </c>
    </row>
    <row r="13" spans="1:16" ht="12.75" customHeight="1" x14ac:dyDescent="0.2">
      <c r="A13" s="181"/>
      <c r="B13" s="184"/>
      <c r="C13" s="230"/>
      <c r="D13" s="187"/>
      <c r="E13" s="189"/>
      <c r="F13" s="187"/>
      <c r="G13" s="180" t="s">
        <v>11</v>
      </c>
      <c r="H13" s="218" t="s">
        <v>12</v>
      </c>
      <c r="I13" s="199"/>
      <c r="J13" s="159"/>
      <c r="K13" s="159"/>
      <c r="L13" s="159"/>
      <c r="M13" s="159"/>
      <c r="N13" s="159"/>
      <c r="O13" s="159"/>
      <c r="P13" s="159"/>
    </row>
    <row r="14" spans="1:16" ht="12.75" customHeight="1" x14ac:dyDescent="0.2">
      <c r="A14" s="181"/>
      <c r="B14" s="184"/>
      <c r="C14" s="230"/>
      <c r="D14" s="187"/>
      <c r="E14" s="189"/>
      <c r="F14" s="187"/>
      <c r="G14" s="187"/>
      <c r="H14" s="219"/>
      <c r="I14" s="199"/>
      <c r="J14" s="159"/>
      <c r="K14" s="159"/>
      <c r="L14" s="159"/>
      <c r="M14" s="159"/>
      <c r="N14" s="159"/>
      <c r="O14" s="159"/>
      <c r="P14" s="159"/>
    </row>
    <row r="15" spans="1:16" ht="12.75" customHeight="1" x14ac:dyDescent="0.2">
      <c r="A15" s="181"/>
      <c r="B15" s="184"/>
      <c r="C15" s="230"/>
      <c r="D15" s="187"/>
      <c r="E15" s="189"/>
      <c r="F15" s="187"/>
      <c r="G15" s="187"/>
      <c r="H15" s="219"/>
      <c r="I15" s="199"/>
      <c r="J15" s="159"/>
      <c r="K15" s="159"/>
      <c r="L15" s="159"/>
      <c r="M15" s="159"/>
      <c r="N15" s="159"/>
      <c r="O15" s="159"/>
      <c r="P15" s="159"/>
    </row>
    <row r="16" spans="1:16" ht="12" customHeight="1" x14ac:dyDescent="0.2">
      <c r="A16" s="181"/>
      <c r="B16" s="184"/>
      <c r="C16" s="230"/>
      <c r="D16" s="187"/>
      <c r="E16" s="189"/>
      <c r="F16" s="187"/>
      <c r="G16" s="187"/>
      <c r="H16" s="219"/>
      <c r="I16" s="199"/>
      <c r="J16" s="159"/>
      <c r="K16" s="159"/>
      <c r="L16" s="159"/>
      <c r="M16" s="159"/>
      <c r="N16" s="159"/>
      <c r="O16" s="159"/>
      <c r="P16" s="159"/>
    </row>
    <row r="17" spans="1:25" ht="8.25" customHeight="1" x14ac:dyDescent="0.2">
      <c r="A17" s="181"/>
      <c r="B17" s="184"/>
      <c r="C17" s="230"/>
      <c r="D17" s="187"/>
      <c r="E17" s="189"/>
      <c r="F17" s="187"/>
      <c r="G17" s="187"/>
      <c r="H17" s="219"/>
      <c r="I17" s="199"/>
      <c r="J17" s="159"/>
      <c r="K17" s="159"/>
      <c r="L17" s="159"/>
      <c r="M17" s="159"/>
      <c r="N17" s="159"/>
      <c r="O17" s="159"/>
      <c r="P17" s="159"/>
    </row>
    <row r="18" spans="1:25" ht="9.75" customHeight="1" x14ac:dyDescent="0.2">
      <c r="A18" s="181"/>
      <c r="B18" s="184"/>
      <c r="C18" s="230"/>
      <c r="D18" s="187"/>
      <c r="E18" s="189"/>
      <c r="F18" s="187"/>
      <c r="G18" s="187"/>
      <c r="H18" s="219"/>
      <c r="I18" s="199"/>
      <c r="J18" s="159"/>
      <c r="K18" s="159"/>
      <c r="L18" s="159"/>
      <c r="M18" s="159"/>
      <c r="N18" s="159"/>
      <c r="O18" s="159"/>
      <c r="P18" s="159"/>
    </row>
    <row r="19" spans="1:25" ht="7.5" customHeight="1" x14ac:dyDescent="0.2">
      <c r="A19" s="182"/>
      <c r="B19" s="184"/>
      <c r="C19" s="230"/>
      <c r="D19" s="188"/>
      <c r="E19" s="190"/>
      <c r="F19" s="188"/>
      <c r="G19" s="188"/>
      <c r="H19" s="220"/>
      <c r="I19" s="200"/>
      <c r="J19" s="201"/>
      <c r="K19" s="159"/>
      <c r="L19" s="159"/>
      <c r="M19" s="159"/>
      <c r="N19" s="159"/>
      <c r="O19" s="159"/>
      <c r="P19" s="159"/>
    </row>
    <row r="20" spans="1:25" s="2" customFormat="1" ht="12.75" x14ac:dyDescent="0.2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10">
        <v>8</v>
      </c>
      <c r="I20" s="11">
        <v>10</v>
      </c>
      <c r="J20" s="9">
        <v>11</v>
      </c>
      <c r="K20" s="9">
        <v>12</v>
      </c>
      <c r="L20" s="9">
        <v>13</v>
      </c>
      <c r="M20" s="9">
        <v>14</v>
      </c>
      <c r="N20" s="9">
        <v>15</v>
      </c>
      <c r="O20" s="9">
        <v>16</v>
      </c>
      <c r="P20" s="9">
        <v>17</v>
      </c>
    </row>
    <row r="21" spans="1:25" s="2" customFormat="1" ht="12.75" x14ac:dyDescent="0.2">
      <c r="A21" s="74" t="s">
        <v>37</v>
      </c>
      <c r="B21" s="86" t="s">
        <v>74</v>
      </c>
      <c r="C21" s="87" t="s">
        <v>224</v>
      </c>
      <c r="D21" s="74">
        <f t="shared" ref="D21:N21" si="0">SUM(D38,D30,D22,D43)</f>
        <v>3078</v>
      </c>
      <c r="E21" s="74">
        <f t="shared" si="0"/>
        <v>1026</v>
      </c>
      <c r="F21" s="74">
        <f t="shared" si="0"/>
        <v>2052</v>
      </c>
      <c r="G21" s="74">
        <f t="shared" si="0"/>
        <v>1228</v>
      </c>
      <c r="H21" s="88">
        <f t="shared" si="0"/>
        <v>824</v>
      </c>
      <c r="I21" s="89">
        <f t="shared" si="0"/>
        <v>456</v>
      </c>
      <c r="J21" s="74">
        <f t="shared" si="0"/>
        <v>468</v>
      </c>
      <c r="K21" s="74">
        <f t="shared" si="0"/>
        <v>432</v>
      </c>
      <c r="L21" s="74">
        <f t="shared" si="0"/>
        <v>377</v>
      </c>
      <c r="M21" s="74">
        <f t="shared" si="0"/>
        <v>245</v>
      </c>
      <c r="N21" s="74">
        <f t="shared" si="0"/>
        <v>29</v>
      </c>
      <c r="O21" s="74">
        <f>SUM(O38,O30,O22,O43)</f>
        <v>45</v>
      </c>
      <c r="P21" s="74">
        <f>SUM(P38,P30,P22,P43)</f>
        <v>0</v>
      </c>
    </row>
    <row r="22" spans="1:25" s="2" customFormat="1" ht="12.75" x14ac:dyDescent="0.2">
      <c r="A22" s="74" t="s">
        <v>75</v>
      </c>
      <c r="B22" s="86" t="s">
        <v>76</v>
      </c>
      <c r="C22" s="87" t="s">
        <v>225</v>
      </c>
      <c r="D22" s="74">
        <f>SUM(D23:D29)</f>
        <v>1646</v>
      </c>
      <c r="E22" s="74">
        <f>SUM(E23:E29)</f>
        <v>548</v>
      </c>
      <c r="F22" s="74">
        <f t="shared" ref="F22:N22" si="1">SUM(F23:F29)</f>
        <v>1098</v>
      </c>
      <c r="G22" s="74">
        <f t="shared" si="1"/>
        <v>490</v>
      </c>
      <c r="H22" s="88">
        <f t="shared" si="1"/>
        <v>608</v>
      </c>
      <c r="I22" s="89">
        <f t="shared" si="1"/>
        <v>274</v>
      </c>
      <c r="J22" s="74">
        <f t="shared" si="1"/>
        <v>316</v>
      </c>
      <c r="K22" s="74">
        <f t="shared" si="1"/>
        <v>258</v>
      </c>
      <c r="L22" s="74">
        <f t="shared" si="1"/>
        <v>250</v>
      </c>
      <c r="M22" s="74">
        <f t="shared" si="1"/>
        <v>0</v>
      </c>
      <c r="N22" s="74">
        <f t="shared" si="1"/>
        <v>0</v>
      </c>
      <c r="O22" s="74">
        <f>SUM(O23:O29)</f>
        <v>0</v>
      </c>
      <c r="P22" s="74">
        <f>SUM(P23:P29)</f>
        <v>0</v>
      </c>
    </row>
    <row r="23" spans="1:25" s="2" customFormat="1" ht="12.75" x14ac:dyDescent="0.2">
      <c r="A23" s="75" t="s">
        <v>61</v>
      </c>
      <c r="B23" s="12" t="s">
        <v>222</v>
      </c>
      <c r="C23" s="90" t="s">
        <v>101</v>
      </c>
      <c r="D23" s="81">
        <f>SUM(E23:F23)</f>
        <v>171</v>
      </c>
      <c r="E23" s="75">
        <v>57</v>
      </c>
      <c r="F23" s="81">
        <v>114</v>
      </c>
      <c r="G23" s="75">
        <v>62</v>
      </c>
      <c r="H23" s="91">
        <v>52</v>
      </c>
      <c r="I23" s="144">
        <v>34</v>
      </c>
      <c r="J23" s="83">
        <v>40</v>
      </c>
      <c r="K23" s="83">
        <v>15</v>
      </c>
      <c r="L23" s="83">
        <v>25</v>
      </c>
      <c r="M23" s="83"/>
      <c r="N23" s="83"/>
      <c r="O23" s="83"/>
      <c r="P23" s="83"/>
      <c r="R23" s="2">
        <f>IF(F23=I23+J23+K23+L23+M23+N23+O23+P23,F23,FALSE)</f>
        <v>114</v>
      </c>
      <c r="Y23" s="2">
        <v>72</v>
      </c>
    </row>
    <row r="24" spans="1:25" s="2" customFormat="1" ht="12.75" x14ac:dyDescent="0.2">
      <c r="A24" s="75" t="s">
        <v>61</v>
      </c>
      <c r="B24" s="12" t="s">
        <v>223</v>
      </c>
      <c r="C24" s="90" t="s">
        <v>217</v>
      </c>
      <c r="D24" s="81">
        <f>SUM(E24:F24)</f>
        <v>256</v>
      </c>
      <c r="E24" s="75">
        <v>85</v>
      </c>
      <c r="F24" s="81">
        <v>171</v>
      </c>
      <c r="G24" s="75">
        <v>138</v>
      </c>
      <c r="H24" s="91">
        <v>33</v>
      </c>
      <c r="I24" s="144">
        <v>34</v>
      </c>
      <c r="J24" s="83">
        <v>40</v>
      </c>
      <c r="K24" s="83">
        <v>45</v>
      </c>
      <c r="L24" s="83">
        <v>52</v>
      </c>
      <c r="M24" s="83"/>
      <c r="N24" s="83"/>
      <c r="O24" s="83"/>
      <c r="P24" s="83"/>
      <c r="R24" s="2">
        <f t="shared" ref="R24:R88" si="2">IF(F24=I24+J24+K24+L24+M24+N24+O24+P24,F24,FALSE)</f>
        <v>171</v>
      </c>
    </row>
    <row r="25" spans="1:25" s="2" customFormat="1" ht="12.75" x14ac:dyDescent="0.2">
      <c r="A25" s="75" t="s">
        <v>62</v>
      </c>
      <c r="B25" s="12" t="s">
        <v>13</v>
      </c>
      <c r="C25" s="90" t="s">
        <v>217</v>
      </c>
      <c r="D25" s="81">
        <f t="shared" ref="D25:D29" si="3">SUM(E25:F25)</f>
        <v>257</v>
      </c>
      <c r="E25" s="75">
        <v>86</v>
      </c>
      <c r="F25" s="81">
        <v>171</v>
      </c>
      <c r="G25" s="75"/>
      <c r="H25" s="91">
        <v>171</v>
      </c>
      <c r="I25" s="144">
        <v>34</v>
      </c>
      <c r="J25" s="83">
        <v>40</v>
      </c>
      <c r="K25" s="83">
        <v>45</v>
      </c>
      <c r="L25" s="83">
        <v>52</v>
      </c>
      <c r="M25" s="83"/>
      <c r="N25" s="83"/>
      <c r="O25" s="83"/>
      <c r="P25" s="83"/>
      <c r="R25" s="2">
        <f t="shared" si="2"/>
        <v>171</v>
      </c>
    </row>
    <row r="26" spans="1:25" s="2" customFormat="1" ht="12.75" x14ac:dyDescent="0.2">
      <c r="A26" s="75" t="s">
        <v>63</v>
      </c>
      <c r="B26" s="12" t="s">
        <v>77</v>
      </c>
      <c r="C26" s="90" t="s">
        <v>101</v>
      </c>
      <c r="D26" s="81">
        <f t="shared" si="3"/>
        <v>342</v>
      </c>
      <c r="E26" s="75">
        <v>114</v>
      </c>
      <c r="F26" s="81">
        <v>228</v>
      </c>
      <c r="G26" s="84">
        <v>118</v>
      </c>
      <c r="H26" s="93">
        <v>110</v>
      </c>
      <c r="I26" s="144">
        <v>51</v>
      </c>
      <c r="J26" s="83">
        <v>60</v>
      </c>
      <c r="K26" s="83">
        <v>63</v>
      </c>
      <c r="L26" s="83">
        <v>54</v>
      </c>
      <c r="M26" s="83"/>
      <c r="N26" s="83"/>
      <c r="O26" s="83"/>
      <c r="P26" s="83"/>
      <c r="R26" s="2">
        <f t="shared" si="2"/>
        <v>228</v>
      </c>
    </row>
    <row r="27" spans="1:25" s="2" customFormat="1" ht="12.75" x14ac:dyDescent="0.2">
      <c r="A27" s="75" t="s">
        <v>64</v>
      </c>
      <c r="B27" s="12" t="s">
        <v>14</v>
      </c>
      <c r="C27" s="90" t="s">
        <v>217</v>
      </c>
      <c r="D27" s="81">
        <f t="shared" si="3"/>
        <v>256</v>
      </c>
      <c r="E27" s="75">
        <v>85</v>
      </c>
      <c r="F27" s="81">
        <v>171</v>
      </c>
      <c r="G27" s="75">
        <v>106</v>
      </c>
      <c r="H27" s="91">
        <v>65</v>
      </c>
      <c r="I27" s="144">
        <v>34</v>
      </c>
      <c r="J27" s="83">
        <v>40</v>
      </c>
      <c r="K27" s="83">
        <v>45</v>
      </c>
      <c r="L27" s="83">
        <v>52</v>
      </c>
      <c r="M27" s="83"/>
      <c r="N27" s="83"/>
      <c r="O27" s="83"/>
      <c r="P27" s="83"/>
      <c r="R27" s="2">
        <f t="shared" si="2"/>
        <v>171</v>
      </c>
    </row>
    <row r="28" spans="1:25" s="2" customFormat="1" ht="12.75" x14ac:dyDescent="0.2">
      <c r="A28" s="75" t="s">
        <v>65</v>
      </c>
      <c r="B28" s="12" t="s">
        <v>15</v>
      </c>
      <c r="C28" s="94" t="s">
        <v>98</v>
      </c>
      <c r="D28" s="81">
        <f t="shared" si="3"/>
        <v>256</v>
      </c>
      <c r="E28" s="75">
        <v>85</v>
      </c>
      <c r="F28" s="81">
        <v>171</v>
      </c>
      <c r="G28" s="75">
        <v>10</v>
      </c>
      <c r="H28" s="91">
        <v>161</v>
      </c>
      <c r="I28" s="144">
        <v>51</v>
      </c>
      <c r="J28" s="83">
        <v>60</v>
      </c>
      <c r="K28" s="83">
        <v>45</v>
      </c>
      <c r="L28" s="83">
        <v>15</v>
      </c>
      <c r="M28" s="83"/>
      <c r="N28" s="83"/>
      <c r="O28" s="83"/>
      <c r="P28" s="83"/>
      <c r="R28" s="2">
        <f t="shared" si="2"/>
        <v>171</v>
      </c>
    </row>
    <row r="29" spans="1:25" s="2" customFormat="1" ht="12.75" x14ac:dyDescent="0.2">
      <c r="A29" s="75" t="s">
        <v>66</v>
      </c>
      <c r="B29" s="12" t="s">
        <v>78</v>
      </c>
      <c r="C29" s="92" t="s">
        <v>72</v>
      </c>
      <c r="D29" s="81">
        <f t="shared" si="3"/>
        <v>108</v>
      </c>
      <c r="E29" s="75">
        <v>36</v>
      </c>
      <c r="F29" s="81">
        <v>72</v>
      </c>
      <c r="G29" s="75">
        <v>56</v>
      </c>
      <c r="H29" s="91">
        <v>16</v>
      </c>
      <c r="I29" s="144">
        <v>36</v>
      </c>
      <c r="J29" s="83">
        <v>36</v>
      </c>
      <c r="K29" s="83"/>
      <c r="L29" s="83"/>
      <c r="M29" s="83"/>
      <c r="N29" s="83"/>
      <c r="O29" s="83"/>
      <c r="P29" s="83"/>
      <c r="R29" s="2">
        <f t="shared" si="2"/>
        <v>72</v>
      </c>
    </row>
    <row r="30" spans="1:25" s="2" customFormat="1" ht="21" x14ac:dyDescent="0.2">
      <c r="A30" s="76"/>
      <c r="B30" s="95" t="s">
        <v>79</v>
      </c>
      <c r="C30" s="87" t="s">
        <v>80</v>
      </c>
      <c r="D30" s="74">
        <f>SUM(D31:D37)</f>
        <v>1162</v>
      </c>
      <c r="E30" s="74">
        <f>SUM(E31:E37)</f>
        <v>388</v>
      </c>
      <c r="F30" s="74">
        <f t="shared" ref="F30:N30" si="4">SUM(F31:F37)</f>
        <v>774</v>
      </c>
      <c r="G30" s="74">
        <f t="shared" si="4"/>
        <v>588</v>
      </c>
      <c r="H30" s="88">
        <f t="shared" si="4"/>
        <v>186</v>
      </c>
      <c r="I30" s="89">
        <f t="shared" si="4"/>
        <v>137</v>
      </c>
      <c r="J30" s="74">
        <f t="shared" si="4"/>
        <v>152</v>
      </c>
      <c r="K30" s="74">
        <f t="shared" si="4"/>
        <v>174</v>
      </c>
      <c r="L30" s="74">
        <f t="shared" si="4"/>
        <v>127</v>
      </c>
      <c r="M30" s="74">
        <f t="shared" si="4"/>
        <v>155</v>
      </c>
      <c r="N30" s="74">
        <f t="shared" si="4"/>
        <v>29</v>
      </c>
      <c r="O30" s="74">
        <f>SUM(O31:O37)</f>
        <v>0</v>
      </c>
      <c r="P30" s="74">
        <f>SUM(P31:P37)</f>
        <v>0</v>
      </c>
      <c r="R30" s="2">
        <f t="shared" si="2"/>
        <v>774</v>
      </c>
    </row>
    <row r="31" spans="1:25" s="2" customFormat="1" ht="12.75" x14ac:dyDescent="0.2">
      <c r="A31" s="75" t="s">
        <v>67</v>
      </c>
      <c r="B31" s="13" t="s">
        <v>81</v>
      </c>
      <c r="C31" s="92" t="s">
        <v>72</v>
      </c>
      <c r="D31" s="81">
        <f>SUM(E31:F31)</f>
        <v>162</v>
      </c>
      <c r="E31" s="81">
        <v>54</v>
      </c>
      <c r="F31" s="81">
        <v>108</v>
      </c>
      <c r="G31" s="75">
        <v>48</v>
      </c>
      <c r="H31" s="91">
        <v>60</v>
      </c>
      <c r="I31" s="144">
        <v>50</v>
      </c>
      <c r="J31" s="83">
        <v>58</v>
      </c>
      <c r="K31" s="83"/>
      <c r="L31" s="83"/>
      <c r="M31" s="83"/>
      <c r="N31" s="83"/>
      <c r="O31" s="83"/>
      <c r="P31" s="83"/>
      <c r="R31" s="2">
        <f t="shared" si="2"/>
        <v>108</v>
      </c>
    </row>
    <row r="32" spans="1:25" s="2" customFormat="1" ht="12.75" x14ac:dyDescent="0.2">
      <c r="A32" s="75" t="s">
        <v>105</v>
      </c>
      <c r="B32" s="12" t="s">
        <v>102</v>
      </c>
      <c r="C32" s="92" t="s">
        <v>198</v>
      </c>
      <c r="D32" s="81">
        <f t="shared" ref="D32:D37" si="5">SUM(E32:F32)</f>
        <v>162</v>
      </c>
      <c r="E32" s="81">
        <v>54</v>
      </c>
      <c r="F32" s="81">
        <v>108</v>
      </c>
      <c r="G32" s="96">
        <v>68</v>
      </c>
      <c r="H32" s="97">
        <v>40</v>
      </c>
      <c r="I32" s="144">
        <v>36</v>
      </c>
      <c r="J32" s="144">
        <v>40</v>
      </c>
      <c r="K32" s="144">
        <v>32</v>
      </c>
      <c r="L32" s="144"/>
      <c r="M32" s="144"/>
      <c r="N32" s="144"/>
      <c r="O32" s="144"/>
      <c r="P32" s="144"/>
      <c r="R32" s="2">
        <f t="shared" si="2"/>
        <v>108</v>
      </c>
    </row>
    <row r="33" spans="1:133" s="2" customFormat="1" ht="12.75" x14ac:dyDescent="0.2">
      <c r="A33" s="75" t="s">
        <v>106</v>
      </c>
      <c r="B33" s="13" t="s">
        <v>103</v>
      </c>
      <c r="C33" s="90" t="s">
        <v>199</v>
      </c>
      <c r="D33" s="81">
        <f t="shared" si="5"/>
        <v>257</v>
      </c>
      <c r="E33" s="81">
        <v>86</v>
      </c>
      <c r="F33" s="81">
        <v>171</v>
      </c>
      <c r="G33" s="83">
        <v>151</v>
      </c>
      <c r="H33" s="98">
        <v>20</v>
      </c>
      <c r="I33" s="144">
        <v>51</v>
      </c>
      <c r="J33" s="144">
        <v>54</v>
      </c>
      <c r="K33" s="144">
        <v>66</v>
      </c>
      <c r="L33" s="144"/>
      <c r="M33" s="144"/>
      <c r="N33" s="144"/>
      <c r="O33" s="144"/>
      <c r="P33" s="144"/>
      <c r="R33" s="2">
        <f t="shared" si="2"/>
        <v>171</v>
      </c>
    </row>
    <row r="34" spans="1:133" s="2" customFormat="1" ht="12.75" x14ac:dyDescent="0.2">
      <c r="A34" s="75" t="s">
        <v>107</v>
      </c>
      <c r="B34" s="13" t="s">
        <v>104</v>
      </c>
      <c r="C34" s="90" t="s">
        <v>216</v>
      </c>
      <c r="D34" s="81">
        <f>SUM(E34:F34)</f>
        <v>257</v>
      </c>
      <c r="E34" s="81">
        <v>86</v>
      </c>
      <c r="F34" s="81">
        <v>171</v>
      </c>
      <c r="G34" s="83">
        <v>141</v>
      </c>
      <c r="H34" s="98">
        <v>30</v>
      </c>
      <c r="I34" s="155"/>
      <c r="J34" s="83"/>
      <c r="K34" s="144">
        <v>46</v>
      </c>
      <c r="L34" s="144">
        <v>54</v>
      </c>
      <c r="M34" s="144">
        <v>42</v>
      </c>
      <c r="N34" s="144">
        <v>29</v>
      </c>
      <c r="O34" s="144"/>
      <c r="P34" s="144"/>
      <c r="R34" s="2">
        <f t="shared" si="2"/>
        <v>171</v>
      </c>
    </row>
    <row r="35" spans="1:133" s="2" customFormat="1" ht="12.75" x14ac:dyDescent="0.2">
      <c r="A35" s="75" t="s">
        <v>109</v>
      </c>
      <c r="B35" s="12" t="s">
        <v>108</v>
      </c>
      <c r="C35" s="92" t="s">
        <v>72</v>
      </c>
      <c r="D35" s="81">
        <f t="shared" si="5"/>
        <v>108</v>
      </c>
      <c r="E35" s="81">
        <v>36</v>
      </c>
      <c r="F35" s="81">
        <v>72</v>
      </c>
      <c r="G35" s="84">
        <v>60</v>
      </c>
      <c r="H35" s="93">
        <v>12</v>
      </c>
      <c r="I35" s="144"/>
      <c r="J35" s="144"/>
      <c r="K35" s="144">
        <v>30</v>
      </c>
      <c r="L35" s="144">
        <v>42</v>
      </c>
      <c r="M35" s="144"/>
      <c r="N35" s="144"/>
      <c r="O35" s="144"/>
      <c r="P35" s="144"/>
      <c r="R35" s="2">
        <f t="shared" si="2"/>
        <v>72</v>
      </c>
    </row>
    <row r="36" spans="1:133" s="2" customFormat="1" ht="12.75" x14ac:dyDescent="0.2">
      <c r="A36" s="75" t="s">
        <v>68</v>
      </c>
      <c r="B36" s="12" t="s">
        <v>69</v>
      </c>
      <c r="C36" s="92" t="s">
        <v>72</v>
      </c>
      <c r="D36" s="81">
        <f t="shared" si="5"/>
        <v>108</v>
      </c>
      <c r="E36" s="81">
        <v>36</v>
      </c>
      <c r="F36" s="81">
        <v>72</v>
      </c>
      <c r="G36" s="83">
        <v>60</v>
      </c>
      <c r="H36" s="98">
        <v>12</v>
      </c>
      <c r="I36" s="144"/>
      <c r="J36" s="144"/>
      <c r="K36" s="144"/>
      <c r="L36" s="144">
        <v>31</v>
      </c>
      <c r="M36" s="144">
        <v>41</v>
      </c>
      <c r="N36" s="144"/>
      <c r="O36" s="144"/>
      <c r="P36" s="144"/>
      <c r="R36" s="2">
        <f t="shared" si="2"/>
        <v>72</v>
      </c>
    </row>
    <row r="37" spans="1:133" s="2" customFormat="1" ht="12.75" x14ac:dyDescent="0.2">
      <c r="A37" s="75" t="s">
        <v>70</v>
      </c>
      <c r="B37" s="12" t="s">
        <v>71</v>
      </c>
      <c r="C37" s="92" t="s">
        <v>73</v>
      </c>
      <c r="D37" s="81">
        <f t="shared" si="5"/>
        <v>108</v>
      </c>
      <c r="E37" s="81">
        <v>36</v>
      </c>
      <c r="F37" s="81">
        <v>72</v>
      </c>
      <c r="G37" s="84">
        <v>60</v>
      </c>
      <c r="H37" s="93">
        <v>12</v>
      </c>
      <c r="I37" s="144"/>
      <c r="J37" s="144"/>
      <c r="K37" s="144"/>
      <c r="L37" s="144"/>
      <c r="M37" s="144">
        <v>72</v>
      </c>
      <c r="N37" s="144"/>
      <c r="O37" s="144"/>
      <c r="P37" s="144"/>
      <c r="R37" s="2">
        <f t="shared" si="2"/>
        <v>72</v>
      </c>
    </row>
    <row r="38" spans="1:133" s="2" customFormat="1" ht="21" x14ac:dyDescent="0.2">
      <c r="A38" s="74" t="s">
        <v>82</v>
      </c>
      <c r="B38" s="95" t="s">
        <v>83</v>
      </c>
      <c r="C38" s="87" t="s">
        <v>220</v>
      </c>
      <c r="D38" s="74">
        <f>SUM(D39:D42)</f>
        <v>234</v>
      </c>
      <c r="E38" s="74">
        <f>SUM(E39:E42)</f>
        <v>54</v>
      </c>
      <c r="F38" s="74">
        <f>SUM(F39:F42)</f>
        <v>180</v>
      </c>
      <c r="G38" s="74">
        <f t="shared" ref="G38:N38" si="6">SUM(G39:G42)</f>
        <v>150</v>
      </c>
      <c r="H38" s="88">
        <f t="shared" si="6"/>
        <v>30</v>
      </c>
      <c r="I38" s="89">
        <f t="shared" si="6"/>
        <v>45</v>
      </c>
      <c r="J38" s="74">
        <f t="shared" si="6"/>
        <v>0</v>
      </c>
      <c r="K38" s="74">
        <f t="shared" si="6"/>
        <v>0</v>
      </c>
      <c r="L38" s="74">
        <f t="shared" si="6"/>
        <v>0</v>
      </c>
      <c r="M38" s="74">
        <f t="shared" si="6"/>
        <v>90</v>
      </c>
      <c r="N38" s="74">
        <f t="shared" si="6"/>
        <v>0</v>
      </c>
      <c r="O38" s="74">
        <f>SUM(O39:O42)</f>
        <v>45</v>
      </c>
      <c r="P38" s="74">
        <f>SUM(P39:P42)</f>
        <v>0</v>
      </c>
      <c r="R38" s="2">
        <f t="shared" si="2"/>
        <v>180</v>
      </c>
    </row>
    <row r="39" spans="1:133" s="2" customFormat="1" ht="12.75" x14ac:dyDescent="0.2">
      <c r="A39" s="81" t="s">
        <v>84</v>
      </c>
      <c r="B39" s="12" t="s">
        <v>92</v>
      </c>
      <c r="C39" s="90" t="s">
        <v>73</v>
      </c>
      <c r="D39" s="81">
        <f>E39+F39</f>
        <v>57</v>
      </c>
      <c r="E39" s="81">
        <v>12</v>
      </c>
      <c r="F39" s="81">
        <v>45</v>
      </c>
      <c r="G39" s="81">
        <v>45</v>
      </c>
      <c r="H39" s="99"/>
      <c r="I39" s="144">
        <v>45</v>
      </c>
      <c r="J39" s="144"/>
      <c r="K39" s="144"/>
      <c r="L39" s="144"/>
      <c r="M39" s="144"/>
      <c r="N39" s="144"/>
      <c r="O39" s="144"/>
      <c r="P39" s="144"/>
      <c r="R39" s="2">
        <f t="shared" si="2"/>
        <v>45</v>
      </c>
    </row>
    <row r="40" spans="1:133" s="2" customFormat="1" ht="12.75" x14ac:dyDescent="0.2">
      <c r="A40" s="81" t="s">
        <v>86</v>
      </c>
      <c r="B40" s="12" t="s">
        <v>93</v>
      </c>
      <c r="C40" s="90" t="s">
        <v>96</v>
      </c>
      <c r="D40" s="81">
        <f>E40+F40</f>
        <v>57</v>
      </c>
      <c r="E40" s="81">
        <v>12</v>
      </c>
      <c r="F40" s="81">
        <v>45</v>
      </c>
      <c r="G40" s="81">
        <v>35</v>
      </c>
      <c r="H40" s="99">
        <v>10</v>
      </c>
      <c r="I40" s="144"/>
      <c r="J40" s="144"/>
      <c r="K40" s="144"/>
      <c r="L40" s="144"/>
      <c r="M40" s="144"/>
      <c r="N40" s="144"/>
      <c r="O40" s="144">
        <v>45</v>
      </c>
      <c r="P40" s="144"/>
      <c r="R40" s="2">
        <f t="shared" si="2"/>
        <v>45</v>
      </c>
    </row>
    <row r="41" spans="1:133" s="2" customFormat="1" ht="12.75" x14ac:dyDescent="0.2">
      <c r="A41" s="81" t="s">
        <v>90</v>
      </c>
      <c r="B41" s="12" t="s">
        <v>94</v>
      </c>
      <c r="C41" s="90" t="s">
        <v>97</v>
      </c>
      <c r="D41" s="81">
        <f>E41+F41</f>
        <v>60</v>
      </c>
      <c r="E41" s="81">
        <v>15</v>
      </c>
      <c r="F41" s="81">
        <v>45</v>
      </c>
      <c r="G41" s="81">
        <v>35</v>
      </c>
      <c r="H41" s="98">
        <v>10</v>
      </c>
      <c r="I41" s="144"/>
      <c r="J41" s="144"/>
      <c r="K41" s="144"/>
      <c r="L41" s="144"/>
      <c r="M41" s="144">
        <v>45</v>
      </c>
      <c r="N41" s="144"/>
      <c r="O41" s="144"/>
      <c r="P41" s="144"/>
      <c r="R41" s="2">
        <f t="shared" si="2"/>
        <v>45</v>
      </c>
    </row>
    <row r="42" spans="1:133" s="2" customFormat="1" ht="12.75" x14ac:dyDescent="0.2">
      <c r="A42" s="81" t="s">
        <v>91</v>
      </c>
      <c r="B42" s="12" t="s">
        <v>95</v>
      </c>
      <c r="C42" s="90" t="s">
        <v>97</v>
      </c>
      <c r="D42" s="81">
        <f>E42+F42</f>
        <v>60</v>
      </c>
      <c r="E42" s="75">
        <v>15</v>
      </c>
      <c r="F42" s="75">
        <v>45</v>
      </c>
      <c r="G42" s="75">
        <v>35</v>
      </c>
      <c r="H42" s="98">
        <v>10</v>
      </c>
      <c r="I42" s="144"/>
      <c r="J42" s="144"/>
      <c r="K42" s="144"/>
      <c r="L42" s="144"/>
      <c r="M42" s="144">
        <v>45</v>
      </c>
      <c r="N42" s="144"/>
      <c r="O42" s="144"/>
      <c r="P42" s="144"/>
      <c r="R42" s="2">
        <f t="shared" si="2"/>
        <v>45</v>
      </c>
    </row>
    <row r="43" spans="1:133" s="2" customFormat="1" ht="12.75" x14ac:dyDescent="0.2">
      <c r="A43" s="100" t="s">
        <v>87</v>
      </c>
      <c r="B43" s="77" t="s">
        <v>88</v>
      </c>
      <c r="C43" s="90" t="s">
        <v>85</v>
      </c>
      <c r="D43" s="101">
        <v>36</v>
      </c>
      <c r="E43" s="101">
        <v>36</v>
      </c>
      <c r="F43" s="101">
        <v>0</v>
      </c>
      <c r="G43" s="101">
        <v>0</v>
      </c>
      <c r="H43" s="102">
        <v>0</v>
      </c>
      <c r="I43" s="144"/>
      <c r="J43" s="144"/>
      <c r="K43" s="144"/>
      <c r="L43" s="144"/>
      <c r="M43" s="144"/>
      <c r="N43" s="144"/>
      <c r="O43" s="144"/>
      <c r="P43" s="144"/>
      <c r="R43" s="2">
        <f t="shared" si="2"/>
        <v>0</v>
      </c>
    </row>
    <row r="44" spans="1:133" s="2" customFormat="1" ht="12.75" x14ac:dyDescent="0.2">
      <c r="A44" s="74"/>
      <c r="B44" s="78" t="s">
        <v>184</v>
      </c>
      <c r="C44" s="103" t="s">
        <v>219</v>
      </c>
      <c r="D44" s="74">
        <f>D45+D56</f>
        <v>2106</v>
      </c>
      <c r="E44" s="74">
        <f t="shared" ref="E44:P44" si="7">E45+E56</f>
        <v>702</v>
      </c>
      <c r="F44" s="74">
        <f t="shared" si="7"/>
        <v>1404</v>
      </c>
      <c r="G44" s="74">
        <f t="shared" si="7"/>
        <v>728</v>
      </c>
      <c r="H44" s="88">
        <f t="shared" si="7"/>
        <v>676</v>
      </c>
      <c r="I44" s="89">
        <f t="shared" si="7"/>
        <v>156</v>
      </c>
      <c r="J44" s="74">
        <f t="shared" si="7"/>
        <v>252</v>
      </c>
      <c r="K44" s="74">
        <f t="shared" si="7"/>
        <v>108</v>
      </c>
      <c r="L44" s="74">
        <f t="shared" si="7"/>
        <v>163</v>
      </c>
      <c r="M44" s="74">
        <f t="shared" si="7"/>
        <v>259</v>
      </c>
      <c r="N44" s="74">
        <f t="shared" si="7"/>
        <v>367</v>
      </c>
      <c r="O44" s="74">
        <f t="shared" si="7"/>
        <v>99</v>
      </c>
      <c r="P44" s="74">
        <f t="shared" si="7"/>
        <v>0</v>
      </c>
      <c r="R44" s="2">
        <f t="shared" si="2"/>
        <v>1404</v>
      </c>
    </row>
    <row r="45" spans="1:133" s="3" customFormat="1" ht="12.75" x14ac:dyDescent="0.2">
      <c r="A45" s="74" t="s">
        <v>16</v>
      </c>
      <c r="B45" s="78" t="s">
        <v>38</v>
      </c>
      <c r="C45" s="103" t="s">
        <v>218</v>
      </c>
      <c r="D45" s="74">
        <f t="shared" ref="D45:P45" si="8">SUM(D46:D55)</f>
        <v>726</v>
      </c>
      <c r="E45" s="74">
        <f t="shared" si="8"/>
        <v>242</v>
      </c>
      <c r="F45" s="74">
        <f t="shared" si="8"/>
        <v>484</v>
      </c>
      <c r="G45" s="74">
        <f t="shared" si="8"/>
        <v>270</v>
      </c>
      <c r="H45" s="88">
        <f t="shared" si="8"/>
        <v>214</v>
      </c>
      <c r="I45" s="89">
        <f t="shared" si="8"/>
        <v>156</v>
      </c>
      <c r="J45" s="89">
        <f t="shared" si="8"/>
        <v>108</v>
      </c>
      <c r="K45" s="89">
        <f t="shared" si="8"/>
        <v>108</v>
      </c>
      <c r="L45" s="89">
        <f t="shared" si="8"/>
        <v>62</v>
      </c>
      <c r="M45" s="89">
        <f t="shared" si="8"/>
        <v>50</v>
      </c>
      <c r="N45" s="89">
        <f t="shared" si="8"/>
        <v>0</v>
      </c>
      <c r="O45" s="89">
        <f t="shared" si="8"/>
        <v>0</v>
      </c>
      <c r="P45" s="89">
        <f t="shared" si="8"/>
        <v>0</v>
      </c>
      <c r="R45" s="2">
        <f t="shared" si="2"/>
        <v>484</v>
      </c>
    </row>
    <row r="46" spans="1:133" s="3" customFormat="1" ht="12" customHeight="1" x14ac:dyDescent="0.2">
      <c r="A46" s="79" t="s">
        <v>17</v>
      </c>
      <c r="B46" s="31" t="s">
        <v>118</v>
      </c>
      <c r="C46" s="90" t="s">
        <v>73</v>
      </c>
      <c r="D46" s="81">
        <f t="shared" ref="D46:D55" si="9">E46+F46</f>
        <v>81</v>
      </c>
      <c r="E46" s="83">
        <v>27</v>
      </c>
      <c r="F46" s="82">
        <v>54</v>
      </c>
      <c r="G46" s="82">
        <v>36</v>
      </c>
      <c r="H46" s="104">
        <v>18</v>
      </c>
      <c r="I46" s="144">
        <v>54</v>
      </c>
      <c r="J46" s="83"/>
      <c r="K46" s="83"/>
      <c r="L46" s="144"/>
      <c r="M46" s="144"/>
      <c r="N46" s="83"/>
      <c r="O46" s="144"/>
      <c r="P46" s="83"/>
      <c r="R46" s="2">
        <f t="shared" si="2"/>
        <v>54</v>
      </c>
    </row>
    <row r="47" spans="1:133" ht="12" customHeight="1" x14ac:dyDescent="0.2">
      <c r="A47" s="79" t="s">
        <v>18</v>
      </c>
      <c r="B47" s="48" t="s">
        <v>119</v>
      </c>
      <c r="C47" s="90" t="s">
        <v>73</v>
      </c>
      <c r="D47" s="81">
        <f t="shared" si="9"/>
        <v>81</v>
      </c>
      <c r="E47" s="83">
        <v>27</v>
      </c>
      <c r="F47" s="82">
        <v>54</v>
      </c>
      <c r="G47" s="82">
        <v>36</v>
      </c>
      <c r="H47" s="104">
        <v>18</v>
      </c>
      <c r="I47" s="144"/>
      <c r="J47" s="83">
        <v>54</v>
      </c>
      <c r="K47" s="83"/>
      <c r="L47" s="83"/>
      <c r="M47" s="83"/>
      <c r="N47" s="83"/>
      <c r="O47" s="83"/>
      <c r="P47" s="83"/>
      <c r="R47" s="2">
        <f t="shared" si="2"/>
        <v>54</v>
      </c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</row>
    <row r="48" spans="1:133" ht="10.5" customHeight="1" x14ac:dyDescent="0.2">
      <c r="A48" s="79" t="s">
        <v>19</v>
      </c>
      <c r="B48" s="31" t="s">
        <v>110</v>
      </c>
      <c r="C48" s="90" t="s">
        <v>96</v>
      </c>
      <c r="D48" s="81">
        <f t="shared" si="9"/>
        <v>81</v>
      </c>
      <c r="E48" s="83">
        <v>27</v>
      </c>
      <c r="F48" s="82">
        <v>54</v>
      </c>
      <c r="G48" s="82">
        <v>36</v>
      </c>
      <c r="H48" s="104">
        <v>18</v>
      </c>
      <c r="I48" s="144">
        <v>54</v>
      </c>
      <c r="J48" s="83"/>
      <c r="K48" s="83"/>
      <c r="L48" s="83"/>
      <c r="M48" s="83"/>
      <c r="N48" s="83"/>
      <c r="O48" s="83"/>
      <c r="P48" s="83"/>
      <c r="R48" s="2">
        <f t="shared" si="2"/>
        <v>54</v>
      </c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</row>
    <row r="49" spans="1:133" ht="10.5" customHeight="1" x14ac:dyDescent="0.2">
      <c r="A49" s="79" t="s">
        <v>20</v>
      </c>
      <c r="B49" s="31" t="s">
        <v>111</v>
      </c>
      <c r="C49" s="90" t="s">
        <v>96</v>
      </c>
      <c r="D49" s="81">
        <f t="shared" si="9"/>
        <v>81</v>
      </c>
      <c r="E49" s="83">
        <v>27</v>
      </c>
      <c r="F49" s="82">
        <v>54</v>
      </c>
      <c r="G49" s="82">
        <v>36</v>
      </c>
      <c r="H49" s="104">
        <v>18</v>
      </c>
      <c r="I49" s="144"/>
      <c r="J49" s="83"/>
      <c r="K49" s="83">
        <v>54</v>
      </c>
      <c r="L49" s="83"/>
      <c r="M49" s="83"/>
      <c r="N49" s="83"/>
      <c r="O49" s="83"/>
      <c r="P49" s="83"/>
      <c r="R49" s="2">
        <f t="shared" si="2"/>
        <v>54</v>
      </c>
      <c r="U49" s="149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</row>
    <row r="50" spans="1:133" ht="10.5" customHeight="1" x14ac:dyDescent="0.2">
      <c r="A50" s="79" t="s">
        <v>21</v>
      </c>
      <c r="B50" s="31" t="s">
        <v>123</v>
      </c>
      <c r="C50" s="90" t="s">
        <v>73</v>
      </c>
      <c r="D50" s="81">
        <f t="shared" si="9"/>
        <v>81</v>
      </c>
      <c r="E50" s="83">
        <v>27</v>
      </c>
      <c r="F50" s="82">
        <v>54</v>
      </c>
      <c r="G50" s="82">
        <v>36</v>
      </c>
      <c r="H50" s="104">
        <v>18</v>
      </c>
      <c r="I50" s="144"/>
      <c r="J50" s="83">
        <v>54</v>
      </c>
      <c r="K50" s="83"/>
      <c r="L50" s="83"/>
      <c r="M50" s="83"/>
      <c r="N50" s="83"/>
      <c r="O50" s="83"/>
      <c r="P50" s="83"/>
      <c r="R50" s="2">
        <f t="shared" si="2"/>
        <v>54</v>
      </c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</row>
    <row r="51" spans="1:133" ht="10.5" customHeight="1" x14ac:dyDescent="0.2">
      <c r="A51" s="79" t="s">
        <v>120</v>
      </c>
      <c r="B51" s="31" t="s">
        <v>124</v>
      </c>
      <c r="C51" s="90" t="s">
        <v>96</v>
      </c>
      <c r="D51" s="81">
        <f t="shared" si="9"/>
        <v>72</v>
      </c>
      <c r="E51" s="83">
        <v>24</v>
      </c>
      <c r="F51" s="82">
        <v>48</v>
      </c>
      <c r="G51" s="82">
        <v>36</v>
      </c>
      <c r="H51" s="104">
        <v>12</v>
      </c>
      <c r="I51" s="144">
        <v>48</v>
      </c>
      <c r="J51" s="83"/>
      <c r="K51" s="83"/>
      <c r="L51" s="83"/>
      <c r="M51" s="83"/>
      <c r="N51" s="83"/>
      <c r="O51" s="83"/>
      <c r="P51" s="83"/>
      <c r="R51" s="2">
        <f t="shared" si="2"/>
        <v>48</v>
      </c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</row>
    <row r="52" spans="1:133" ht="10.5" customHeight="1" x14ac:dyDescent="0.2">
      <c r="A52" s="79" t="s">
        <v>121</v>
      </c>
      <c r="B52" s="31" t="s">
        <v>125</v>
      </c>
      <c r="C52" s="90" t="s">
        <v>96</v>
      </c>
      <c r="D52" s="81">
        <f t="shared" si="9"/>
        <v>54</v>
      </c>
      <c r="E52" s="83">
        <v>18</v>
      </c>
      <c r="F52" s="82">
        <v>36</v>
      </c>
      <c r="G52" s="82"/>
      <c r="H52" s="104">
        <v>36</v>
      </c>
      <c r="I52" s="144"/>
      <c r="J52" s="83"/>
      <c r="K52" s="83"/>
      <c r="L52" s="83"/>
      <c r="M52" s="83">
        <v>36</v>
      </c>
      <c r="N52" s="83"/>
      <c r="O52" s="83"/>
      <c r="P52" s="83"/>
      <c r="R52" s="2">
        <f t="shared" si="2"/>
        <v>36</v>
      </c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</row>
    <row r="53" spans="1:133" ht="10.5" customHeight="1" x14ac:dyDescent="0.2">
      <c r="A53" s="79" t="s">
        <v>122</v>
      </c>
      <c r="B53" s="31" t="s">
        <v>22</v>
      </c>
      <c r="C53" s="90" t="s">
        <v>73</v>
      </c>
      <c r="D53" s="81">
        <f>E53+F53</f>
        <v>54</v>
      </c>
      <c r="E53" s="83">
        <v>18</v>
      </c>
      <c r="F53" s="82">
        <v>36</v>
      </c>
      <c r="G53" s="82">
        <v>18</v>
      </c>
      <c r="H53" s="104">
        <v>18</v>
      </c>
      <c r="I53" s="144"/>
      <c r="J53" s="83"/>
      <c r="K53" s="83"/>
      <c r="L53" s="83">
        <v>36</v>
      </c>
      <c r="M53" s="83"/>
      <c r="N53" s="83"/>
      <c r="O53" s="83"/>
      <c r="P53" s="83"/>
      <c r="R53" s="2">
        <f t="shared" si="2"/>
        <v>36</v>
      </c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</row>
    <row r="54" spans="1:133" ht="10.5" customHeight="1" x14ac:dyDescent="0.2">
      <c r="A54" s="79" t="s">
        <v>126</v>
      </c>
      <c r="B54" s="31" t="s">
        <v>15</v>
      </c>
      <c r="C54" s="90" t="s">
        <v>73</v>
      </c>
      <c r="D54" s="81">
        <f>E54+F54</f>
        <v>60</v>
      </c>
      <c r="E54" s="83">
        <v>20</v>
      </c>
      <c r="F54" s="82">
        <v>40</v>
      </c>
      <c r="G54" s="82"/>
      <c r="H54" s="104">
        <v>40</v>
      </c>
      <c r="I54" s="144"/>
      <c r="J54" s="83"/>
      <c r="K54" s="83"/>
      <c r="L54" s="83">
        <v>26</v>
      </c>
      <c r="M54" s="83">
        <v>14</v>
      </c>
      <c r="N54" s="83"/>
      <c r="O54" s="83"/>
      <c r="P54" s="83"/>
      <c r="R54" s="2">
        <f t="shared" si="2"/>
        <v>40</v>
      </c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</row>
    <row r="55" spans="1:133" ht="10.5" customHeight="1" x14ac:dyDescent="0.2">
      <c r="A55" s="79" t="s">
        <v>176</v>
      </c>
      <c r="B55" s="31" t="s">
        <v>177</v>
      </c>
      <c r="C55" s="90" t="s">
        <v>96</v>
      </c>
      <c r="D55" s="81">
        <f t="shared" si="9"/>
        <v>81</v>
      </c>
      <c r="E55" s="83">
        <v>27</v>
      </c>
      <c r="F55" s="82">
        <v>54</v>
      </c>
      <c r="G55" s="82">
        <v>36</v>
      </c>
      <c r="H55" s="104">
        <v>18</v>
      </c>
      <c r="I55" s="144"/>
      <c r="J55" s="83"/>
      <c r="K55" s="83">
        <v>54</v>
      </c>
      <c r="L55" s="83"/>
      <c r="M55" s="83"/>
      <c r="N55" s="83"/>
      <c r="O55" s="83"/>
      <c r="P55" s="83"/>
      <c r="R55" s="2">
        <f t="shared" si="2"/>
        <v>54</v>
      </c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</row>
    <row r="56" spans="1:133" s="4" customFormat="1" ht="10.5" customHeight="1" x14ac:dyDescent="0.2">
      <c r="A56" s="74" t="s">
        <v>49</v>
      </c>
      <c r="B56" s="78" t="s">
        <v>50</v>
      </c>
      <c r="C56" s="103" t="s">
        <v>200</v>
      </c>
      <c r="D56" s="74">
        <f t="shared" ref="D56:P56" si="10">D57</f>
        <v>1380</v>
      </c>
      <c r="E56" s="74">
        <f t="shared" si="10"/>
        <v>460</v>
      </c>
      <c r="F56" s="74">
        <f t="shared" si="10"/>
        <v>920</v>
      </c>
      <c r="G56" s="74">
        <f t="shared" si="10"/>
        <v>458</v>
      </c>
      <c r="H56" s="88">
        <f t="shared" si="10"/>
        <v>462</v>
      </c>
      <c r="I56" s="89">
        <f t="shared" si="10"/>
        <v>0</v>
      </c>
      <c r="J56" s="74">
        <f t="shared" si="10"/>
        <v>144</v>
      </c>
      <c r="K56" s="74">
        <f t="shared" si="10"/>
        <v>0</v>
      </c>
      <c r="L56" s="74">
        <f t="shared" si="10"/>
        <v>101</v>
      </c>
      <c r="M56" s="74">
        <f t="shared" si="10"/>
        <v>209</v>
      </c>
      <c r="N56" s="74">
        <f t="shared" si="10"/>
        <v>367</v>
      </c>
      <c r="O56" s="74">
        <f t="shared" si="10"/>
        <v>99</v>
      </c>
      <c r="P56" s="74">
        <f t="shared" si="10"/>
        <v>0</v>
      </c>
      <c r="Q56" s="3"/>
      <c r="R56" s="2">
        <f t="shared" si="2"/>
        <v>920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</row>
    <row r="57" spans="1:133" s="6" customFormat="1" ht="11.25" customHeight="1" x14ac:dyDescent="0.3">
      <c r="A57" s="74" t="s">
        <v>23</v>
      </c>
      <c r="B57" s="78" t="s">
        <v>24</v>
      </c>
      <c r="C57" s="103" t="s">
        <v>200</v>
      </c>
      <c r="D57" s="74">
        <f>SUM(D58,D64,D70,D76,D82,D88)</f>
        <v>1380</v>
      </c>
      <c r="E57" s="74">
        <f t="shared" ref="E57:P57" si="11">SUM(E58,E64,E70,E76,E82,E88)</f>
        <v>460</v>
      </c>
      <c r="F57" s="74">
        <f t="shared" si="11"/>
        <v>920</v>
      </c>
      <c r="G57" s="74">
        <f t="shared" si="11"/>
        <v>458</v>
      </c>
      <c r="H57" s="88">
        <f t="shared" si="11"/>
        <v>462</v>
      </c>
      <c r="I57" s="89">
        <f t="shared" si="11"/>
        <v>0</v>
      </c>
      <c r="J57" s="74">
        <f t="shared" si="11"/>
        <v>144</v>
      </c>
      <c r="K57" s="74">
        <f t="shared" si="11"/>
        <v>0</v>
      </c>
      <c r="L57" s="74">
        <f t="shared" si="11"/>
        <v>101</v>
      </c>
      <c r="M57" s="74">
        <f t="shared" si="11"/>
        <v>209</v>
      </c>
      <c r="N57" s="74">
        <f t="shared" si="11"/>
        <v>367</v>
      </c>
      <c r="O57" s="74">
        <f t="shared" si="11"/>
        <v>99</v>
      </c>
      <c r="P57" s="74">
        <f t="shared" si="11"/>
        <v>0</v>
      </c>
      <c r="Q57" s="5"/>
      <c r="R57" s="2">
        <f t="shared" si="2"/>
        <v>920</v>
      </c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</row>
    <row r="58" spans="1:133" ht="27" customHeight="1" x14ac:dyDescent="0.2">
      <c r="A58" s="74" t="s">
        <v>25</v>
      </c>
      <c r="B58" s="40" t="s">
        <v>195</v>
      </c>
      <c r="C58" s="105" t="s">
        <v>127</v>
      </c>
      <c r="D58" s="74">
        <f>SUM(D59:D62)</f>
        <v>216</v>
      </c>
      <c r="E58" s="74">
        <f>SUM(E59:E60)</f>
        <v>72</v>
      </c>
      <c r="F58" s="74">
        <f>SUM(F59:F60)</f>
        <v>144</v>
      </c>
      <c r="G58" s="74">
        <f>SUM(G59:G60)</f>
        <v>76</v>
      </c>
      <c r="H58" s="88">
        <f>SUM(H59:H60)</f>
        <v>68</v>
      </c>
      <c r="I58" s="89">
        <f t="shared" ref="I58:N58" si="12">SUM(I59:I60)</f>
        <v>0</v>
      </c>
      <c r="J58" s="74">
        <f t="shared" si="12"/>
        <v>144</v>
      </c>
      <c r="K58" s="74">
        <f t="shared" si="12"/>
        <v>0</v>
      </c>
      <c r="L58" s="74">
        <f t="shared" si="12"/>
        <v>0</v>
      </c>
      <c r="M58" s="74">
        <f t="shared" si="12"/>
        <v>0</v>
      </c>
      <c r="N58" s="74">
        <f t="shared" si="12"/>
        <v>0</v>
      </c>
      <c r="O58" s="74">
        <f>SUM(O59:O60)</f>
        <v>0</v>
      </c>
      <c r="P58" s="74">
        <f>SUM(P59:P60)</f>
        <v>0</v>
      </c>
      <c r="Q58" s="3"/>
      <c r="R58" s="2">
        <f t="shared" si="2"/>
        <v>144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</row>
    <row r="59" spans="1:133" ht="19.5" customHeight="1" x14ac:dyDescent="0.2">
      <c r="A59" s="83" t="s">
        <v>26</v>
      </c>
      <c r="B59" s="85" t="s">
        <v>128</v>
      </c>
      <c r="C59" s="147" t="s">
        <v>85</v>
      </c>
      <c r="D59" s="81">
        <f>E59+F59</f>
        <v>78</v>
      </c>
      <c r="E59" s="83">
        <v>26</v>
      </c>
      <c r="F59" s="83">
        <v>52</v>
      </c>
      <c r="G59" s="83">
        <v>30</v>
      </c>
      <c r="H59" s="98">
        <v>22</v>
      </c>
      <c r="I59" s="144"/>
      <c r="J59" s="83">
        <v>52</v>
      </c>
      <c r="K59" s="83"/>
      <c r="L59" s="83"/>
      <c r="M59" s="83"/>
      <c r="N59" s="83"/>
      <c r="O59" s="83"/>
      <c r="P59" s="83"/>
      <c r="Q59" s="3"/>
      <c r="R59" s="2">
        <f t="shared" si="2"/>
        <v>52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</row>
    <row r="60" spans="1:133" ht="11.25" customHeight="1" x14ac:dyDescent="0.2">
      <c r="A60" s="83" t="s">
        <v>130</v>
      </c>
      <c r="B60" s="85" t="s">
        <v>129</v>
      </c>
      <c r="C60" s="147" t="s">
        <v>85</v>
      </c>
      <c r="D60" s="81">
        <f>E60+F60</f>
        <v>138</v>
      </c>
      <c r="E60" s="83">
        <v>46</v>
      </c>
      <c r="F60" s="83">
        <v>92</v>
      </c>
      <c r="G60" s="83">
        <v>46</v>
      </c>
      <c r="H60" s="98">
        <v>46</v>
      </c>
      <c r="I60" s="144"/>
      <c r="J60" s="83">
        <v>92</v>
      </c>
      <c r="K60" s="83"/>
      <c r="L60" s="83"/>
      <c r="M60" s="83"/>
      <c r="N60" s="83"/>
      <c r="O60" s="83"/>
      <c r="P60" s="83"/>
      <c r="Q60" s="3"/>
      <c r="R60" s="2">
        <f t="shared" si="2"/>
        <v>92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</row>
    <row r="61" spans="1:133" ht="12" customHeight="1" x14ac:dyDescent="0.2">
      <c r="A61" s="83" t="s">
        <v>42</v>
      </c>
      <c r="B61" s="85" t="s">
        <v>54</v>
      </c>
      <c r="C61" s="147" t="s">
        <v>73</v>
      </c>
      <c r="D61" s="83"/>
      <c r="E61" s="83"/>
      <c r="F61" s="83">
        <v>144</v>
      </c>
      <c r="G61" s="83"/>
      <c r="H61" s="98"/>
      <c r="I61" s="144"/>
      <c r="J61" s="83">
        <v>72</v>
      </c>
      <c r="K61" s="83">
        <v>72</v>
      </c>
      <c r="L61" s="83"/>
      <c r="M61" s="83"/>
      <c r="N61" s="83"/>
      <c r="O61" s="83"/>
      <c r="P61" s="83"/>
      <c r="Q61" s="3"/>
      <c r="R61" s="2">
        <f t="shared" si="2"/>
        <v>144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</row>
    <row r="62" spans="1:133" ht="12" customHeight="1" x14ac:dyDescent="0.2">
      <c r="A62" s="83" t="s">
        <v>131</v>
      </c>
      <c r="B62" s="85" t="s">
        <v>43</v>
      </c>
      <c r="C62" s="138" t="s">
        <v>73</v>
      </c>
      <c r="D62" s="83"/>
      <c r="E62" s="83"/>
      <c r="F62" s="84">
        <v>132</v>
      </c>
      <c r="G62" s="83"/>
      <c r="H62" s="98"/>
      <c r="I62" s="144"/>
      <c r="J62" s="83"/>
      <c r="K62" s="83"/>
      <c r="L62" s="84">
        <v>132</v>
      </c>
      <c r="M62" s="75"/>
      <c r="N62" s="83"/>
      <c r="O62" s="83"/>
      <c r="P62" s="83"/>
      <c r="Q62" s="3"/>
      <c r="R62" s="2">
        <f t="shared" si="2"/>
        <v>132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</row>
    <row r="63" spans="1:133" ht="12" customHeight="1" x14ac:dyDescent="0.2">
      <c r="A63" s="83" t="s">
        <v>203</v>
      </c>
      <c r="B63" s="85" t="s">
        <v>204</v>
      </c>
      <c r="C63" s="138" t="s">
        <v>127</v>
      </c>
      <c r="D63" s="83"/>
      <c r="E63" s="83"/>
      <c r="F63" s="84">
        <v>12</v>
      </c>
      <c r="G63" s="83"/>
      <c r="H63" s="98"/>
      <c r="I63" s="144"/>
      <c r="J63" s="83"/>
      <c r="K63" s="83"/>
      <c r="L63" s="84">
        <v>12</v>
      </c>
      <c r="M63" s="75"/>
      <c r="N63" s="83"/>
      <c r="O63" s="83"/>
      <c r="P63" s="83"/>
      <c r="Q63" s="3"/>
      <c r="R63" s="2">
        <f t="shared" si="2"/>
        <v>12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</row>
    <row r="64" spans="1:133" ht="21" customHeight="1" x14ac:dyDescent="0.2">
      <c r="A64" s="38" t="s">
        <v>27</v>
      </c>
      <c r="B64" s="106" t="s">
        <v>140</v>
      </c>
      <c r="C64" s="107" t="s">
        <v>127</v>
      </c>
      <c r="D64" s="38">
        <f>SUM(D65:D68)</f>
        <v>300</v>
      </c>
      <c r="E64" s="38">
        <f>SUM(E65:E66)</f>
        <v>100</v>
      </c>
      <c r="F64" s="38">
        <f>SUM(F65:F66)</f>
        <v>200</v>
      </c>
      <c r="G64" s="38">
        <f t="shared" ref="G64:N64" si="13">SUM(G65:G66)</f>
        <v>94</v>
      </c>
      <c r="H64" s="134">
        <f t="shared" si="13"/>
        <v>106</v>
      </c>
      <c r="I64" s="133">
        <f t="shared" si="13"/>
        <v>0</v>
      </c>
      <c r="J64" s="38">
        <f t="shared" si="13"/>
        <v>0</v>
      </c>
      <c r="K64" s="38">
        <f t="shared" si="13"/>
        <v>0</v>
      </c>
      <c r="L64" s="38">
        <f t="shared" si="13"/>
        <v>101</v>
      </c>
      <c r="M64" s="38">
        <f t="shared" si="13"/>
        <v>99</v>
      </c>
      <c r="N64" s="38">
        <f t="shared" si="13"/>
        <v>0</v>
      </c>
      <c r="O64" s="38">
        <f>SUM(O65:O66)</f>
        <v>0</v>
      </c>
      <c r="P64" s="38">
        <f>SUM(P65:P66)</f>
        <v>0</v>
      </c>
      <c r="Q64" s="3"/>
      <c r="R64" s="2">
        <f t="shared" si="2"/>
        <v>200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</row>
    <row r="65" spans="1:132" ht="21" customHeight="1" x14ac:dyDescent="0.2">
      <c r="A65" s="58" t="s">
        <v>28</v>
      </c>
      <c r="B65" s="108" t="s">
        <v>141</v>
      </c>
      <c r="C65" s="147" t="s">
        <v>85</v>
      </c>
      <c r="D65" s="81">
        <f>E65+F65</f>
        <v>78</v>
      </c>
      <c r="E65" s="61">
        <v>26</v>
      </c>
      <c r="F65" s="61">
        <v>52</v>
      </c>
      <c r="G65" s="61">
        <v>26</v>
      </c>
      <c r="H65" s="109">
        <v>26</v>
      </c>
      <c r="I65" s="145"/>
      <c r="J65" s="82"/>
      <c r="K65" s="82"/>
      <c r="L65" s="82">
        <v>52</v>
      </c>
      <c r="M65" s="82"/>
      <c r="N65" s="82"/>
      <c r="O65" s="82"/>
      <c r="P65" s="82"/>
      <c r="Q65" s="3"/>
      <c r="R65" s="2">
        <f t="shared" si="2"/>
        <v>52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</row>
    <row r="66" spans="1:132" ht="21" customHeight="1" x14ac:dyDescent="0.2">
      <c r="A66" s="58" t="s">
        <v>136</v>
      </c>
      <c r="B66" s="108" t="s">
        <v>142</v>
      </c>
      <c r="C66" s="147" t="s">
        <v>85</v>
      </c>
      <c r="D66" s="81">
        <f>E66+F66</f>
        <v>222</v>
      </c>
      <c r="E66" s="61">
        <v>74</v>
      </c>
      <c r="F66" s="61">
        <v>148</v>
      </c>
      <c r="G66" s="61">
        <v>68</v>
      </c>
      <c r="H66" s="109">
        <v>80</v>
      </c>
      <c r="I66" s="145"/>
      <c r="J66" s="82"/>
      <c r="K66" s="82"/>
      <c r="L66" s="82">
        <v>49</v>
      </c>
      <c r="M66" s="82">
        <v>99</v>
      </c>
      <c r="N66" s="82"/>
      <c r="O66" s="82"/>
      <c r="P66" s="82"/>
      <c r="Q66" s="3"/>
      <c r="R66" s="2">
        <f t="shared" si="2"/>
        <v>148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</row>
    <row r="67" spans="1:132" ht="12" customHeight="1" x14ac:dyDescent="0.2">
      <c r="A67" s="83" t="s">
        <v>41</v>
      </c>
      <c r="B67" s="85" t="s">
        <v>54</v>
      </c>
      <c r="C67" s="147" t="s">
        <v>73</v>
      </c>
      <c r="D67" s="61"/>
      <c r="E67" s="61"/>
      <c r="F67" s="61">
        <v>216</v>
      </c>
      <c r="G67" s="61"/>
      <c r="H67" s="109"/>
      <c r="I67" s="145"/>
      <c r="J67" s="82"/>
      <c r="K67" s="82"/>
      <c r="L67" s="82">
        <v>108</v>
      </c>
      <c r="M67" s="82">
        <v>108</v>
      </c>
      <c r="N67" s="82"/>
      <c r="O67" s="82"/>
      <c r="P67" s="82"/>
      <c r="Q67" s="3"/>
      <c r="R67" s="2">
        <f t="shared" si="2"/>
        <v>216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</row>
    <row r="68" spans="1:132" ht="12" customHeight="1" x14ac:dyDescent="0.2">
      <c r="A68" s="83" t="s">
        <v>132</v>
      </c>
      <c r="B68" s="85" t="s">
        <v>43</v>
      </c>
      <c r="C68" s="148" t="s">
        <v>73</v>
      </c>
      <c r="D68" s="61"/>
      <c r="E68" s="61"/>
      <c r="F68" s="150">
        <v>276</v>
      </c>
      <c r="G68" s="61"/>
      <c r="H68" s="109"/>
      <c r="I68" s="145"/>
      <c r="J68" s="82"/>
      <c r="K68" s="82"/>
      <c r="L68" s="82"/>
      <c r="M68" s="82"/>
      <c r="N68" s="150">
        <v>276</v>
      </c>
      <c r="O68" s="82"/>
      <c r="P68" s="82"/>
      <c r="Q68" s="3"/>
      <c r="R68" s="2">
        <f t="shared" si="2"/>
        <v>276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</row>
    <row r="69" spans="1:132" ht="12" customHeight="1" x14ac:dyDescent="0.2">
      <c r="A69" s="83" t="s">
        <v>205</v>
      </c>
      <c r="B69" s="85" t="s">
        <v>204</v>
      </c>
      <c r="C69" s="148" t="s">
        <v>127</v>
      </c>
      <c r="D69" s="61"/>
      <c r="E69" s="61"/>
      <c r="F69" s="150">
        <v>12</v>
      </c>
      <c r="G69" s="61"/>
      <c r="H69" s="109"/>
      <c r="I69" s="145"/>
      <c r="J69" s="82"/>
      <c r="K69" s="82"/>
      <c r="L69" s="82"/>
      <c r="M69" s="82"/>
      <c r="N69" s="150">
        <v>12</v>
      </c>
      <c r="O69" s="82"/>
      <c r="P69" s="82"/>
      <c r="Q69" s="3"/>
      <c r="R69" s="2">
        <f t="shared" si="2"/>
        <v>12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</row>
    <row r="70" spans="1:132" ht="19.5" customHeight="1" x14ac:dyDescent="0.2">
      <c r="A70" s="38" t="s">
        <v>29</v>
      </c>
      <c r="B70" s="106" t="s">
        <v>143</v>
      </c>
      <c r="C70" s="107" t="s">
        <v>127</v>
      </c>
      <c r="D70" s="38">
        <f>SUM(D71:D74)</f>
        <v>252</v>
      </c>
      <c r="E70" s="38">
        <f>SUM(E71:E72)</f>
        <v>84</v>
      </c>
      <c r="F70" s="38">
        <f>SUM(F71:F72)</f>
        <v>168</v>
      </c>
      <c r="G70" s="38">
        <f>SUM(G71:G72)</f>
        <v>86</v>
      </c>
      <c r="H70" s="134">
        <f>SUM(H71:H72)</f>
        <v>82</v>
      </c>
      <c r="I70" s="133">
        <f t="shared" ref="I70:N70" si="14">SUM(I71:I72)</f>
        <v>0</v>
      </c>
      <c r="J70" s="38">
        <f t="shared" si="14"/>
        <v>0</v>
      </c>
      <c r="K70" s="38">
        <f t="shared" si="14"/>
        <v>0</v>
      </c>
      <c r="L70" s="38">
        <f t="shared" si="14"/>
        <v>0</v>
      </c>
      <c r="M70" s="38">
        <f t="shared" si="14"/>
        <v>110</v>
      </c>
      <c r="N70" s="38">
        <f t="shared" si="14"/>
        <v>58</v>
      </c>
      <c r="O70" s="38">
        <f>SUM(O71:O72)</f>
        <v>0</v>
      </c>
      <c r="P70" s="38">
        <f>SUM(P71:P72)</f>
        <v>0</v>
      </c>
      <c r="Q70" s="3"/>
      <c r="R70" s="2">
        <f t="shared" si="2"/>
        <v>168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</row>
    <row r="71" spans="1:132" ht="20.25" customHeight="1" x14ac:dyDescent="0.2">
      <c r="A71" s="61" t="s">
        <v>39</v>
      </c>
      <c r="B71" s="108" t="s">
        <v>144</v>
      </c>
      <c r="C71" s="147" t="s">
        <v>85</v>
      </c>
      <c r="D71" s="81">
        <f>E71+F71</f>
        <v>78</v>
      </c>
      <c r="E71" s="61">
        <v>26</v>
      </c>
      <c r="F71" s="61">
        <v>52</v>
      </c>
      <c r="G71" s="61">
        <v>26</v>
      </c>
      <c r="H71" s="109">
        <v>26</v>
      </c>
      <c r="I71" s="145"/>
      <c r="J71" s="82"/>
      <c r="K71" s="82"/>
      <c r="L71" s="82"/>
      <c r="M71" s="82">
        <v>52</v>
      </c>
      <c r="N71" s="82"/>
      <c r="O71" s="82"/>
      <c r="P71" s="82"/>
      <c r="Q71" s="3"/>
      <c r="R71" s="2">
        <f t="shared" si="2"/>
        <v>52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</row>
    <row r="72" spans="1:132" ht="21.75" customHeight="1" x14ac:dyDescent="0.2">
      <c r="A72" s="61" t="s">
        <v>137</v>
      </c>
      <c r="B72" s="108" t="s">
        <v>145</v>
      </c>
      <c r="C72" s="147" t="s">
        <v>85</v>
      </c>
      <c r="D72" s="81">
        <f>E72+F72</f>
        <v>174</v>
      </c>
      <c r="E72" s="61">
        <v>58</v>
      </c>
      <c r="F72" s="61">
        <v>116</v>
      </c>
      <c r="G72" s="61">
        <v>60</v>
      </c>
      <c r="H72" s="109">
        <v>56</v>
      </c>
      <c r="I72" s="145"/>
      <c r="J72" s="82"/>
      <c r="K72" s="82"/>
      <c r="L72" s="82"/>
      <c r="M72" s="82">
        <v>58</v>
      </c>
      <c r="N72" s="82">
        <v>58</v>
      </c>
      <c r="O72" s="82"/>
      <c r="P72" s="82"/>
      <c r="Q72" s="3"/>
      <c r="R72" s="2">
        <f t="shared" si="2"/>
        <v>116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</row>
    <row r="73" spans="1:132" ht="12" customHeight="1" x14ac:dyDescent="0.2">
      <c r="A73" s="83" t="s">
        <v>40</v>
      </c>
      <c r="B73" s="85" t="s">
        <v>54</v>
      </c>
      <c r="C73" s="147" t="s">
        <v>73</v>
      </c>
      <c r="D73" s="61"/>
      <c r="E73" s="61"/>
      <c r="F73" s="61">
        <v>144</v>
      </c>
      <c r="G73" s="61"/>
      <c r="H73" s="109"/>
      <c r="I73" s="145"/>
      <c r="J73" s="82"/>
      <c r="K73" s="82"/>
      <c r="L73" s="82"/>
      <c r="M73" s="82"/>
      <c r="N73" s="82">
        <v>144</v>
      </c>
      <c r="O73" s="82"/>
      <c r="P73" s="82"/>
      <c r="Q73" s="3"/>
      <c r="R73" s="2">
        <f t="shared" si="2"/>
        <v>144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</row>
    <row r="74" spans="1:132" ht="12" customHeight="1" x14ac:dyDescent="0.2">
      <c r="A74" s="83" t="s">
        <v>133</v>
      </c>
      <c r="B74" s="85" t="s">
        <v>43</v>
      </c>
      <c r="C74" s="148" t="s">
        <v>73</v>
      </c>
      <c r="D74" s="58"/>
      <c r="E74" s="58"/>
      <c r="F74" s="150">
        <v>132</v>
      </c>
      <c r="G74" s="58"/>
      <c r="H74" s="110"/>
      <c r="I74" s="145"/>
      <c r="J74" s="82"/>
      <c r="K74" s="82"/>
      <c r="L74" s="82"/>
      <c r="M74" s="82"/>
      <c r="N74" s="82"/>
      <c r="O74" s="150">
        <v>108</v>
      </c>
      <c r="P74" s="150">
        <v>24</v>
      </c>
      <c r="Q74" s="3"/>
      <c r="R74" s="2">
        <f t="shared" si="2"/>
        <v>132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</row>
    <row r="75" spans="1:132" ht="12" customHeight="1" x14ac:dyDescent="0.2">
      <c r="A75" s="83" t="s">
        <v>206</v>
      </c>
      <c r="B75" s="85" t="s">
        <v>204</v>
      </c>
      <c r="C75" s="148" t="s">
        <v>127</v>
      </c>
      <c r="D75" s="58"/>
      <c r="E75" s="58"/>
      <c r="F75" s="150">
        <v>12</v>
      </c>
      <c r="G75" s="58"/>
      <c r="H75" s="110"/>
      <c r="I75" s="145"/>
      <c r="J75" s="82"/>
      <c r="K75" s="82"/>
      <c r="L75" s="82"/>
      <c r="M75" s="82"/>
      <c r="N75" s="82"/>
      <c r="O75" s="82"/>
      <c r="P75" s="150">
        <v>12</v>
      </c>
      <c r="Q75" s="3"/>
      <c r="R75" s="2">
        <f t="shared" si="2"/>
        <v>12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</row>
    <row r="76" spans="1:132" ht="21" customHeight="1" x14ac:dyDescent="0.2">
      <c r="A76" s="38" t="s">
        <v>112</v>
      </c>
      <c r="B76" s="106" t="s">
        <v>201</v>
      </c>
      <c r="C76" s="107" t="s">
        <v>127</v>
      </c>
      <c r="D76" s="38">
        <f>SUM(D77:D80)</f>
        <v>204</v>
      </c>
      <c r="E76" s="38">
        <f>SUM(E77:E78)</f>
        <v>68</v>
      </c>
      <c r="F76" s="38">
        <f>SUM(F77:F78)</f>
        <v>136</v>
      </c>
      <c r="G76" s="38">
        <f>SUM(G77:G78)</f>
        <v>66</v>
      </c>
      <c r="H76" s="134">
        <f>SUM(H77:H78)</f>
        <v>70</v>
      </c>
      <c r="I76" s="133">
        <f t="shared" ref="I76:N76" si="15">SUM(I77:I78)</f>
        <v>0</v>
      </c>
      <c r="J76" s="38">
        <f t="shared" si="15"/>
        <v>0</v>
      </c>
      <c r="K76" s="38">
        <f t="shared" si="15"/>
        <v>0</v>
      </c>
      <c r="L76" s="38">
        <f t="shared" si="15"/>
        <v>0</v>
      </c>
      <c r="M76" s="38">
        <f t="shared" si="15"/>
        <v>0</v>
      </c>
      <c r="N76" s="38">
        <f t="shared" si="15"/>
        <v>136</v>
      </c>
      <c r="O76" s="38">
        <f>SUM(O77:O78)</f>
        <v>0</v>
      </c>
      <c r="P76" s="38">
        <f>SUM(P77:P78)</f>
        <v>0</v>
      </c>
      <c r="Q76" s="3"/>
      <c r="R76" s="2">
        <f t="shared" si="2"/>
        <v>136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</row>
    <row r="77" spans="1:132" ht="21" customHeight="1" x14ac:dyDescent="0.2">
      <c r="A77" s="61" t="s">
        <v>113</v>
      </c>
      <c r="B77" s="108" t="s">
        <v>196</v>
      </c>
      <c r="C77" s="147" t="s">
        <v>85</v>
      </c>
      <c r="D77" s="81">
        <f>E77+F77</f>
        <v>78</v>
      </c>
      <c r="E77" s="61">
        <v>26</v>
      </c>
      <c r="F77" s="61">
        <v>52</v>
      </c>
      <c r="G77" s="61">
        <v>26</v>
      </c>
      <c r="H77" s="109">
        <v>26</v>
      </c>
      <c r="I77" s="145"/>
      <c r="J77" s="82"/>
      <c r="K77" s="82"/>
      <c r="L77" s="82"/>
      <c r="M77" s="82"/>
      <c r="N77" s="82">
        <v>52</v>
      </c>
      <c r="O77" s="82"/>
      <c r="P77" s="82"/>
      <c r="Q77" s="3"/>
      <c r="R77" s="2">
        <f t="shared" si="2"/>
        <v>52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</row>
    <row r="78" spans="1:132" ht="21" customHeight="1" x14ac:dyDescent="0.2">
      <c r="A78" s="61" t="s">
        <v>138</v>
      </c>
      <c r="B78" s="108" t="s">
        <v>202</v>
      </c>
      <c r="C78" s="147" t="s">
        <v>85</v>
      </c>
      <c r="D78" s="81">
        <f>E78+F78</f>
        <v>126</v>
      </c>
      <c r="E78" s="61">
        <v>42</v>
      </c>
      <c r="F78" s="61">
        <v>84</v>
      </c>
      <c r="G78" s="61">
        <v>40</v>
      </c>
      <c r="H78" s="109">
        <v>44</v>
      </c>
      <c r="I78" s="145"/>
      <c r="J78" s="82"/>
      <c r="K78" s="82"/>
      <c r="L78" s="82"/>
      <c r="M78" s="82"/>
      <c r="N78" s="82">
        <v>84</v>
      </c>
      <c r="O78" s="82"/>
      <c r="P78" s="82"/>
      <c r="Q78" s="3"/>
      <c r="R78" s="2">
        <f t="shared" si="2"/>
        <v>84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</row>
    <row r="79" spans="1:132" ht="12" customHeight="1" x14ac:dyDescent="0.2">
      <c r="A79" s="83" t="s">
        <v>114</v>
      </c>
      <c r="B79" s="85" t="s">
        <v>54</v>
      </c>
      <c r="C79" s="147" t="s">
        <v>73</v>
      </c>
      <c r="D79" s="81"/>
      <c r="E79" s="61"/>
      <c r="F79" s="61">
        <v>72</v>
      </c>
      <c r="G79" s="61"/>
      <c r="H79" s="109"/>
      <c r="I79" s="145"/>
      <c r="J79" s="82"/>
      <c r="K79" s="82"/>
      <c r="L79" s="82"/>
      <c r="M79" s="82"/>
      <c r="N79" s="82"/>
      <c r="O79" s="82">
        <v>72</v>
      </c>
      <c r="P79" s="82"/>
      <c r="Q79" s="3"/>
      <c r="R79" s="2">
        <f t="shared" si="2"/>
        <v>72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</row>
    <row r="80" spans="1:132" ht="12" customHeight="1" x14ac:dyDescent="0.2">
      <c r="A80" s="83" t="s">
        <v>134</v>
      </c>
      <c r="B80" s="85" t="s">
        <v>43</v>
      </c>
      <c r="C80" s="148" t="s">
        <v>73</v>
      </c>
      <c r="D80" s="58"/>
      <c r="E80" s="58"/>
      <c r="F80" s="150">
        <v>168</v>
      </c>
      <c r="G80" s="58"/>
      <c r="H80" s="110"/>
      <c r="I80" s="145"/>
      <c r="J80" s="82"/>
      <c r="K80" s="82"/>
      <c r="L80" s="82"/>
      <c r="M80" s="82"/>
      <c r="N80" s="82"/>
      <c r="O80" s="82"/>
      <c r="P80" s="150">
        <v>168</v>
      </c>
      <c r="Q80" s="3"/>
      <c r="R80" s="2">
        <f t="shared" si="2"/>
        <v>168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</row>
    <row r="81" spans="1:132" ht="12" customHeight="1" x14ac:dyDescent="0.2">
      <c r="A81" s="83" t="s">
        <v>207</v>
      </c>
      <c r="B81" s="85" t="s">
        <v>204</v>
      </c>
      <c r="C81" s="148" t="s">
        <v>127</v>
      </c>
      <c r="D81" s="58"/>
      <c r="E81" s="58"/>
      <c r="F81" s="150">
        <v>12</v>
      </c>
      <c r="G81" s="58"/>
      <c r="H81" s="110"/>
      <c r="I81" s="145"/>
      <c r="J81" s="82"/>
      <c r="K81" s="82"/>
      <c r="L81" s="82"/>
      <c r="M81" s="82"/>
      <c r="N81" s="82"/>
      <c r="O81" s="82"/>
      <c r="P81" s="150">
        <v>12</v>
      </c>
      <c r="Q81" s="3"/>
      <c r="R81" s="2">
        <f t="shared" si="2"/>
        <v>12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</row>
    <row r="82" spans="1:132" ht="21.75" customHeight="1" x14ac:dyDescent="0.2">
      <c r="A82" s="38" t="s">
        <v>115</v>
      </c>
      <c r="B82" s="40" t="s">
        <v>146</v>
      </c>
      <c r="C82" s="107" t="s">
        <v>127</v>
      </c>
      <c r="D82" s="38">
        <f>SUM(D83:D86)</f>
        <v>300</v>
      </c>
      <c r="E82" s="38">
        <f>SUM(E83:E84)</f>
        <v>100</v>
      </c>
      <c r="F82" s="38">
        <f>SUM(F83:F84)</f>
        <v>200</v>
      </c>
      <c r="G82" s="38">
        <f>SUM(G83:G84)</f>
        <v>92</v>
      </c>
      <c r="H82" s="134">
        <f>SUM(H83:H84)</f>
        <v>108</v>
      </c>
      <c r="I82" s="133">
        <f t="shared" ref="I82:N82" si="16">SUM(I83:I84)</f>
        <v>0</v>
      </c>
      <c r="J82" s="38">
        <f t="shared" si="16"/>
        <v>0</v>
      </c>
      <c r="K82" s="38">
        <f t="shared" si="16"/>
        <v>0</v>
      </c>
      <c r="L82" s="38">
        <f t="shared" si="16"/>
        <v>0</v>
      </c>
      <c r="M82" s="38">
        <f t="shared" si="16"/>
        <v>0</v>
      </c>
      <c r="N82" s="38">
        <f t="shared" si="16"/>
        <v>173</v>
      </c>
      <c r="O82" s="38">
        <f>SUM(O83:O84)</f>
        <v>27</v>
      </c>
      <c r="P82" s="38">
        <f>SUM(P83:P84)</f>
        <v>0</v>
      </c>
      <c r="Q82" s="3"/>
      <c r="R82" s="2">
        <f t="shared" si="2"/>
        <v>200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</row>
    <row r="83" spans="1:132" ht="20.25" customHeight="1" x14ac:dyDescent="0.2">
      <c r="A83" s="61" t="s">
        <v>116</v>
      </c>
      <c r="B83" s="36" t="s">
        <v>147</v>
      </c>
      <c r="C83" s="147" t="s">
        <v>85</v>
      </c>
      <c r="D83" s="81">
        <f>E83+F83</f>
        <v>78</v>
      </c>
      <c r="E83" s="61">
        <v>26</v>
      </c>
      <c r="F83" s="61">
        <v>52</v>
      </c>
      <c r="G83" s="61">
        <v>24</v>
      </c>
      <c r="H83" s="109">
        <v>28</v>
      </c>
      <c r="I83" s="145"/>
      <c r="J83" s="82"/>
      <c r="K83" s="82"/>
      <c r="L83" s="82"/>
      <c r="M83" s="82"/>
      <c r="N83" s="82">
        <v>52</v>
      </c>
      <c r="O83" s="82"/>
      <c r="P83" s="82"/>
      <c r="Q83" s="3"/>
      <c r="R83" s="2">
        <f t="shared" si="2"/>
        <v>52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</row>
    <row r="84" spans="1:132" ht="24" customHeight="1" x14ac:dyDescent="0.2">
      <c r="A84" s="61" t="s">
        <v>139</v>
      </c>
      <c r="B84" s="36" t="s">
        <v>148</v>
      </c>
      <c r="C84" s="147" t="s">
        <v>85</v>
      </c>
      <c r="D84" s="81">
        <f>E84+F84</f>
        <v>222</v>
      </c>
      <c r="E84" s="58">
        <v>74</v>
      </c>
      <c r="F84" s="61">
        <v>148</v>
      </c>
      <c r="G84" s="58">
        <v>68</v>
      </c>
      <c r="H84" s="110">
        <v>80</v>
      </c>
      <c r="I84" s="145"/>
      <c r="J84" s="82"/>
      <c r="K84" s="82"/>
      <c r="L84" s="82"/>
      <c r="M84" s="82"/>
      <c r="N84" s="82">
        <v>121</v>
      </c>
      <c r="O84" s="82">
        <v>27</v>
      </c>
      <c r="P84" s="82"/>
      <c r="Q84" s="3"/>
      <c r="R84" s="2">
        <f t="shared" si="2"/>
        <v>148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</row>
    <row r="85" spans="1:132" ht="13.5" customHeight="1" x14ac:dyDescent="0.2">
      <c r="A85" s="83" t="s">
        <v>117</v>
      </c>
      <c r="B85" s="85" t="s">
        <v>54</v>
      </c>
      <c r="C85" s="148" t="s">
        <v>73</v>
      </c>
      <c r="D85" s="61"/>
      <c r="E85" s="61"/>
      <c r="F85" s="61">
        <v>216</v>
      </c>
      <c r="G85" s="61"/>
      <c r="H85" s="109"/>
      <c r="I85" s="145"/>
      <c r="J85" s="82"/>
      <c r="K85" s="82"/>
      <c r="L85" s="82"/>
      <c r="M85" s="82"/>
      <c r="N85" s="82"/>
      <c r="O85" s="82">
        <v>216</v>
      </c>
      <c r="P85" s="82"/>
      <c r="Q85" s="3"/>
      <c r="R85" s="2">
        <f t="shared" si="2"/>
        <v>216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132" ht="13.5" customHeight="1" x14ac:dyDescent="0.2">
      <c r="A86" s="83" t="s">
        <v>135</v>
      </c>
      <c r="B86" s="85" t="s">
        <v>43</v>
      </c>
      <c r="C86" s="148" t="s">
        <v>73</v>
      </c>
      <c r="D86" s="61"/>
      <c r="E86" s="61"/>
      <c r="F86" s="150">
        <v>240</v>
      </c>
      <c r="G86" s="61"/>
      <c r="H86" s="109"/>
      <c r="I86" s="145"/>
      <c r="J86" s="82"/>
      <c r="K86" s="82"/>
      <c r="L86" s="82"/>
      <c r="M86" s="82"/>
      <c r="N86" s="82"/>
      <c r="O86" s="82"/>
      <c r="P86" s="150">
        <v>240</v>
      </c>
      <c r="Q86" s="3"/>
      <c r="R86" s="2">
        <f t="shared" si="2"/>
        <v>240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132" ht="13.5" customHeight="1" x14ac:dyDescent="0.2">
      <c r="A87" s="83" t="s">
        <v>208</v>
      </c>
      <c r="B87" s="85" t="s">
        <v>204</v>
      </c>
      <c r="C87" s="148" t="s">
        <v>127</v>
      </c>
      <c r="D87" s="61"/>
      <c r="E87" s="61"/>
      <c r="F87" s="150">
        <v>12</v>
      </c>
      <c r="G87" s="61"/>
      <c r="H87" s="109"/>
      <c r="I87" s="145"/>
      <c r="J87" s="82"/>
      <c r="K87" s="82"/>
      <c r="L87" s="82"/>
      <c r="M87" s="82"/>
      <c r="N87" s="82"/>
      <c r="O87" s="82"/>
      <c r="P87" s="150">
        <v>12</v>
      </c>
      <c r="Q87" s="3"/>
      <c r="R87" s="2">
        <f t="shared" si="2"/>
        <v>12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132" ht="21" customHeight="1" x14ac:dyDescent="0.2">
      <c r="A88" s="38" t="s">
        <v>169</v>
      </c>
      <c r="B88" s="40" t="s">
        <v>168</v>
      </c>
      <c r="C88" s="107" t="s">
        <v>127</v>
      </c>
      <c r="D88" s="38">
        <f>SUM(D89:D90)</f>
        <v>108</v>
      </c>
      <c r="E88" s="38">
        <f>SUM(E89:E90)</f>
        <v>36</v>
      </c>
      <c r="F88" s="38">
        <f>SUM(F89:F90)</f>
        <v>72</v>
      </c>
      <c r="G88" s="38">
        <f t="shared" ref="G88:P88" si="17">SUM(G89:G90)</f>
        <v>44</v>
      </c>
      <c r="H88" s="134">
        <f t="shared" si="17"/>
        <v>28</v>
      </c>
      <c r="I88" s="133">
        <f t="shared" si="17"/>
        <v>0</v>
      </c>
      <c r="J88" s="38">
        <f t="shared" si="17"/>
        <v>0</v>
      </c>
      <c r="K88" s="38">
        <f t="shared" si="17"/>
        <v>0</v>
      </c>
      <c r="L88" s="38">
        <f t="shared" si="17"/>
        <v>0</v>
      </c>
      <c r="M88" s="38">
        <f t="shared" si="17"/>
        <v>0</v>
      </c>
      <c r="N88" s="38">
        <f t="shared" si="17"/>
        <v>0</v>
      </c>
      <c r="O88" s="38">
        <f t="shared" si="17"/>
        <v>72</v>
      </c>
      <c r="P88" s="38">
        <f t="shared" si="17"/>
        <v>0</v>
      </c>
      <c r="Q88" s="3"/>
      <c r="R88" s="2">
        <f t="shared" si="2"/>
        <v>72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32" ht="12.75" customHeight="1" x14ac:dyDescent="0.2">
      <c r="A89" s="82" t="s">
        <v>170</v>
      </c>
      <c r="B89" s="85" t="s">
        <v>172</v>
      </c>
      <c r="C89" s="147" t="s">
        <v>85</v>
      </c>
      <c r="D89" s="82">
        <f>F89*1.5</f>
        <v>48</v>
      </c>
      <c r="E89" s="82">
        <v>16</v>
      </c>
      <c r="F89" s="82">
        <v>32</v>
      </c>
      <c r="G89" s="82">
        <v>24</v>
      </c>
      <c r="H89" s="104">
        <v>8</v>
      </c>
      <c r="I89" s="145"/>
      <c r="J89" s="82"/>
      <c r="K89" s="82"/>
      <c r="L89" s="82"/>
      <c r="M89" s="82"/>
      <c r="N89" s="82"/>
      <c r="O89" s="82">
        <v>32</v>
      </c>
      <c r="P89" s="82"/>
      <c r="Q89" s="3"/>
      <c r="R89" s="2">
        <f t="shared" ref="R89:R94" si="18">IF(F89=I89+J89+K89+L89+M89+N89+O89+P89,F89,FALSE)</f>
        <v>32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</row>
    <row r="90" spans="1:132" ht="12.75" customHeight="1" x14ac:dyDescent="0.2">
      <c r="A90" s="82" t="s">
        <v>171</v>
      </c>
      <c r="B90" s="85" t="s">
        <v>173</v>
      </c>
      <c r="C90" s="147" t="s">
        <v>85</v>
      </c>
      <c r="D90" s="82">
        <f>F90*1.5</f>
        <v>60</v>
      </c>
      <c r="E90" s="82">
        <v>20</v>
      </c>
      <c r="F90" s="82">
        <v>40</v>
      </c>
      <c r="G90" s="82">
        <v>20</v>
      </c>
      <c r="H90" s="104">
        <v>20</v>
      </c>
      <c r="I90" s="145"/>
      <c r="J90" s="82"/>
      <c r="K90" s="82"/>
      <c r="L90" s="82"/>
      <c r="M90" s="82"/>
      <c r="N90" s="82"/>
      <c r="O90" s="82">
        <v>40</v>
      </c>
      <c r="P90" s="82"/>
      <c r="Q90" s="3"/>
      <c r="R90" s="2">
        <f t="shared" si="18"/>
        <v>40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</row>
    <row r="91" spans="1:132" s="4" customFormat="1" ht="12.75" customHeight="1" x14ac:dyDescent="0.2">
      <c r="A91" s="82" t="s">
        <v>174</v>
      </c>
      <c r="B91" s="85" t="s">
        <v>54</v>
      </c>
      <c r="C91" s="148" t="s">
        <v>73</v>
      </c>
      <c r="D91" s="82"/>
      <c r="E91" s="82"/>
      <c r="F91" s="82">
        <v>72</v>
      </c>
      <c r="G91" s="82"/>
      <c r="H91" s="104"/>
      <c r="I91" s="145"/>
      <c r="J91" s="82"/>
      <c r="K91" s="82"/>
      <c r="L91" s="82"/>
      <c r="M91" s="82"/>
      <c r="N91" s="82"/>
      <c r="O91" s="82">
        <v>72</v>
      </c>
      <c r="P91" s="82"/>
      <c r="Q91" s="3"/>
      <c r="R91" s="2">
        <f t="shared" si="18"/>
        <v>72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</row>
    <row r="92" spans="1:132" s="4" customFormat="1" ht="10.5" customHeight="1" x14ac:dyDescent="0.2">
      <c r="A92" s="82" t="s">
        <v>175</v>
      </c>
      <c r="B92" s="85" t="s">
        <v>43</v>
      </c>
      <c r="C92" s="148" t="s">
        <v>73</v>
      </c>
      <c r="D92" s="124"/>
      <c r="E92" s="124"/>
      <c r="F92" s="150">
        <v>96</v>
      </c>
      <c r="G92" s="124"/>
      <c r="H92" s="125"/>
      <c r="I92" s="145"/>
      <c r="J92" s="82"/>
      <c r="K92" s="82"/>
      <c r="L92" s="82"/>
      <c r="M92" s="82"/>
      <c r="N92" s="82"/>
      <c r="O92" s="82"/>
      <c r="P92" s="150">
        <v>96</v>
      </c>
      <c r="Q92" s="3"/>
      <c r="R92" s="2">
        <f t="shared" si="18"/>
        <v>96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</row>
    <row r="93" spans="1:132" s="4" customFormat="1" ht="10.5" customHeight="1" x14ac:dyDescent="0.2">
      <c r="A93" s="83" t="s">
        <v>209</v>
      </c>
      <c r="B93" s="85" t="s">
        <v>204</v>
      </c>
      <c r="C93" s="148" t="s">
        <v>127</v>
      </c>
      <c r="D93" s="124"/>
      <c r="E93" s="124"/>
      <c r="F93" s="150">
        <v>12</v>
      </c>
      <c r="G93" s="124"/>
      <c r="H93" s="125"/>
      <c r="I93" s="145"/>
      <c r="J93" s="82"/>
      <c r="K93" s="82"/>
      <c r="L93" s="82"/>
      <c r="M93" s="82"/>
      <c r="N93" s="82"/>
      <c r="O93" s="82"/>
      <c r="P93" s="150">
        <v>12</v>
      </c>
      <c r="Q93" s="3"/>
      <c r="R93" s="2">
        <f t="shared" si="18"/>
        <v>12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</row>
    <row r="94" spans="1:132" s="4" customFormat="1" ht="12.75" x14ac:dyDescent="0.2">
      <c r="A94" s="111"/>
      <c r="B94" s="80" t="s">
        <v>100</v>
      </c>
      <c r="C94" s="103" t="s">
        <v>226</v>
      </c>
      <c r="D94" s="112">
        <f>D21+D45+D56</f>
        <v>5184</v>
      </c>
      <c r="E94" s="112">
        <f t="shared" ref="E94:P94" si="19">E21+E45+E56</f>
        <v>1728</v>
      </c>
      <c r="F94" s="112">
        <f t="shared" si="19"/>
        <v>3456</v>
      </c>
      <c r="G94" s="112">
        <f t="shared" si="19"/>
        <v>1956</v>
      </c>
      <c r="H94" s="153">
        <f t="shared" si="19"/>
        <v>1500</v>
      </c>
      <c r="I94" s="151">
        <f t="shared" si="19"/>
        <v>612</v>
      </c>
      <c r="J94" s="112">
        <f t="shared" si="19"/>
        <v>720</v>
      </c>
      <c r="K94" s="112">
        <f t="shared" si="19"/>
        <v>540</v>
      </c>
      <c r="L94" s="112">
        <f t="shared" si="19"/>
        <v>540</v>
      </c>
      <c r="M94" s="112">
        <f t="shared" si="19"/>
        <v>504</v>
      </c>
      <c r="N94" s="112">
        <f t="shared" si="19"/>
        <v>396</v>
      </c>
      <c r="O94" s="112">
        <f t="shared" si="19"/>
        <v>144</v>
      </c>
      <c r="P94" s="112">
        <f t="shared" si="19"/>
        <v>0</v>
      </c>
      <c r="Q94" s="3"/>
      <c r="R94" s="2">
        <f t="shared" si="18"/>
        <v>3456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</row>
    <row r="95" spans="1:132" s="4" customFormat="1" ht="12.75" x14ac:dyDescent="0.2">
      <c r="A95" s="111"/>
      <c r="B95" s="80" t="s">
        <v>183</v>
      </c>
      <c r="C95" s="103"/>
      <c r="D95" s="112"/>
      <c r="E95" s="112"/>
      <c r="F95" s="112">
        <f>SUM(I101:P102)</f>
        <v>1980</v>
      </c>
      <c r="G95" s="112"/>
      <c r="H95" s="154"/>
      <c r="I95" s="152"/>
      <c r="J95" s="112"/>
      <c r="K95" s="112"/>
      <c r="L95" s="112"/>
      <c r="M95" s="112"/>
      <c r="N95" s="112"/>
      <c r="O95" s="112"/>
      <c r="P95" s="112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</row>
    <row r="96" spans="1:132" s="4" customFormat="1" ht="12.75" x14ac:dyDescent="0.2">
      <c r="A96" s="136"/>
      <c r="B96" s="12" t="s">
        <v>191</v>
      </c>
      <c r="C96" s="138" t="s">
        <v>193</v>
      </c>
      <c r="D96" s="137"/>
      <c r="E96" s="137"/>
      <c r="F96" s="139">
        <v>108</v>
      </c>
      <c r="G96" s="137"/>
      <c r="H96" s="140"/>
      <c r="I96" s="140"/>
      <c r="J96" s="137"/>
      <c r="K96" s="137"/>
      <c r="L96" s="137"/>
      <c r="M96" s="137"/>
      <c r="N96" s="137"/>
      <c r="O96" s="137"/>
      <c r="P96" s="137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</row>
    <row r="97" spans="1:126" s="4" customFormat="1" ht="12.75" x14ac:dyDescent="0.2">
      <c r="A97" s="136"/>
      <c r="B97" s="12" t="s">
        <v>192</v>
      </c>
      <c r="C97" s="138" t="s">
        <v>193</v>
      </c>
      <c r="D97" s="137"/>
      <c r="E97" s="137"/>
      <c r="F97" s="139">
        <v>108</v>
      </c>
      <c r="G97" s="137"/>
      <c r="H97" s="140"/>
      <c r="I97" s="140"/>
      <c r="J97" s="137"/>
      <c r="K97" s="137"/>
      <c r="L97" s="137"/>
      <c r="M97" s="137"/>
      <c r="N97" s="137"/>
      <c r="O97" s="137"/>
      <c r="P97" s="137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</row>
    <row r="98" spans="1:126" ht="12.75" customHeight="1" x14ac:dyDescent="0.2">
      <c r="A98" s="113" t="s">
        <v>44</v>
      </c>
      <c r="B98" s="12" t="s">
        <v>45</v>
      </c>
      <c r="C98" s="114" t="s">
        <v>89</v>
      </c>
      <c r="D98" s="75"/>
      <c r="E98" s="75"/>
      <c r="F98" s="75">
        <v>72</v>
      </c>
      <c r="G98" s="75"/>
      <c r="H98" s="115"/>
      <c r="I98" s="75"/>
      <c r="J98" s="75"/>
      <c r="K98" s="75"/>
      <c r="L98" s="75"/>
      <c r="M98" s="75"/>
      <c r="N98" s="75"/>
      <c r="O98" s="75"/>
      <c r="P98" s="75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</row>
    <row r="99" spans="1:126" ht="12.75" customHeight="1" x14ac:dyDescent="0.2">
      <c r="A99" s="86"/>
      <c r="B99" s="80" t="s">
        <v>194</v>
      </c>
      <c r="C99" s="141"/>
      <c r="D99" s="76"/>
      <c r="E99" s="76"/>
      <c r="F99" s="74">
        <f>SUM(F94:F98)</f>
        <v>5724</v>
      </c>
      <c r="G99" s="254"/>
      <c r="H99" s="255"/>
      <c r="I99" s="255"/>
      <c r="J99" s="255"/>
      <c r="K99" s="255"/>
      <c r="L99" s="255"/>
      <c r="M99" s="255"/>
      <c r="N99" s="255"/>
      <c r="O99" s="255"/>
      <c r="P99" s="256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</row>
    <row r="100" spans="1:126" ht="12" customHeight="1" x14ac:dyDescent="0.2">
      <c r="A100" s="116"/>
      <c r="B100" s="117"/>
      <c r="C100" s="118"/>
      <c r="D100" s="117"/>
      <c r="E100" s="117"/>
      <c r="F100" s="221" t="s">
        <v>31</v>
      </c>
      <c r="G100" s="214" t="s">
        <v>32</v>
      </c>
      <c r="H100" s="214"/>
      <c r="I100" s="146">
        <v>14</v>
      </c>
      <c r="J100" s="146">
        <v>14</v>
      </c>
      <c r="K100" s="146">
        <v>12</v>
      </c>
      <c r="L100" s="146">
        <v>13</v>
      </c>
      <c r="M100" s="146">
        <v>10</v>
      </c>
      <c r="N100" s="146">
        <v>6</v>
      </c>
      <c r="O100" s="146">
        <v>4</v>
      </c>
      <c r="P100" s="146">
        <v>0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126" ht="11.25" customHeight="1" x14ac:dyDescent="0.2">
      <c r="A101" s="222" t="s">
        <v>99</v>
      </c>
      <c r="B101" s="223"/>
      <c r="C101" s="119"/>
      <c r="D101" s="117"/>
      <c r="E101" s="117"/>
      <c r="F101" s="221"/>
      <c r="G101" s="224" t="s">
        <v>227</v>
      </c>
      <c r="H101" s="225"/>
      <c r="I101" s="146">
        <f>SUM(I61,I67,I73,I79,I85,I91)</f>
        <v>0</v>
      </c>
      <c r="J101" s="146">
        <f t="shared" ref="J101:P101" si="20">SUM(J61,J67,J73,J79,J85,J91)</f>
        <v>72</v>
      </c>
      <c r="K101" s="146">
        <f t="shared" si="20"/>
        <v>72</v>
      </c>
      <c r="L101" s="146">
        <f t="shared" si="20"/>
        <v>108</v>
      </c>
      <c r="M101" s="146">
        <f t="shared" si="20"/>
        <v>108</v>
      </c>
      <c r="N101" s="146">
        <f t="shared" si="20"/>
        <v>144</v>
      </c>
      <c r="O101" s="146">
        <f t="shared" si="20"/>
        <v>360</v>
      </c>
      <c r="P101" s="146">
        <f t="shared" si="20"/>
        <v>0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126" ht="21.75" customHeight="1" x14ac:dyDescent="0.2">
      <c r="A102" s="226" t="s">
        <v>60</v>
      </c>
      <c r="B102" s="227"/>
      <c r="C102" s="120"/>
      <c r="D102" s="121"/>
      <c r="E102" s="117"/>
      <c r="F102" s="221"/>
      <c r="G102" s="228" t="s">
        <v>47</v>
      </c>
      <c r="H102" s="228"/>
      <c r="I102" s="146">
        <f>SUM(I62:I63,I68:I69,I74:I75,I80:I81,I86:I87,I92:I93)</f>
        <v>0</v>
      </c>
      <c r="J102" s="146">
        <f t="shared" ref="J102:P102" si="21">SUM(J62:J63,J68:J69,J74:J75,J80:J81,J86:J87,J92:J93)</f>
        <v>0</v>
      </c>
      <c r="K102" s="146">
        <f t="shared" si="21"/>
        <v>0</v>
      </c>
      <c r="L102" s="146">
        <f t="shared" si="21"/>
        <v>144</v>
      </c>
      <c r="M102" s="146">
        <f t="shared" si="21"/>
        <v>0</v>
      </c>
      <c r="N102" s="146">
        <f t="shared" si="21"/>
        <v>288</v>
      </c>
      <c r="O102" s="146">
        <f t="shared" si="21"/>
        <v>108</v>
      </c>
      <c r="P102" s="146">
        <f t="shared" si="21"/>
        <v>576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126" ht="9.75" customHeight="1" x14ac:dyDescent="0.2">
      <c r="A103" s="211" t="s">
        <v>46</v>
      </c>
      <c r="B103" s="212"/>
      <c r="C103" s="213"/>
      <c r="D103" s="121"/>
      <c r="E103" s="117"/>
      <c r="F103" s="221"/>
      <c r="G103" s="214" t="s">
        <v>33</v>
      </c>
      <c r="H103" s="214"/>
      <c r="I103" s="146">
        <v>2</v>
      </c>
      <c r="J103" s="146">
        <v>2</v>
      </c>
      <c r="K103" s="146">
        <v>3</v>
      </c>
      <c r="L103" s="146">
        <v>3</v>
      </c>
      <c r="M103" s="146">
        <v>1</v>
      </c>
      <c r="N103" s="146">
        <v>1</v>
      </c>
      <c r="O103" s="146">
        <v>1</v>
      </c>
      <c r="P103" s="146">
        <v>4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126" ht="9.75" customHeight="1" x14ac:dyDescent="0.2">
      <c r="A104" s="211" t="s">
        <v>228</v>
      </c>
      <c r="B104" s="212"/>
      <c r="C104" s="213"/>
      <c r="D104" s="121"/>
      <c r="E104" s="117"/>
      <c r="F104" s="221"/>
      <c r="G104" s="214" t="s">
        <v>34</v>
      </c>
      <c r="H104" s="214"/>
      <c r="I104" s="146">
        <v>2</v>
      </c>
      <c r="J104" s="146">
        <v>7</v>
      </c>
      <c r="K104" s="146">
        <v>2</v>
      </c>
      <c r="L104" s="146">
        <v>7</v>
      </c>
      <c r="M104" s="146">
        <v>4</v>
      </c>
      <c r="N104" s="146">
        <v>3</v>
      </c>
      <c r="O104" s="146">
        <v>3</v>
      </c>
      <c r="P104" s="146">
        <v>4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126" ht="9.75" customHeight="1" x14ac:dyDescent="0.2">
      <c r="A105" s="215"/>
      <c r="B105" s="216"/>
      <c r="C105" s="217"/>
      <c r="D105" s="121"/>
      <c r="E105" s="117"/>
      <c r="F105" s="221"/>
      <c r="G105" s="214" t="s">
        <v>35</v>
      </c>
      <c r="H105" s="214"/>
      <c r="I105" s="146">
        <v>1</v>
      </c>
      <c r="J105" s="146">
        <v>1</v>
      </c>
      <c r="K105" s="146">
        <v>1</v>
      </c>
      <c r="L105" s="146"/>
      <c r="M105" s="146"/>
      <c r="N105" s="146"/>
      <c r="O105" s="146"/>
      <c r="P105" s="146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7" spans="1:126" x14ac:dyDescent="0.25">
      <c r="A107" s="73" t="s">
        <v>149</v>
      </c>
      <c r="Q107" s="1" t="s">
        <v>157</v>
      </c>
      <c r="R107" s="1" t="s">
        <v>158</v>
      </c>
    </row>
    <row r="108" spans="1:126" x14ac:dyDescent="0.25">
      <c r="C108" s="169" t="s">
        <v>161</v>
      </c>
      <c r="D108" s="123" t="s">
        <v>157</v>
      </c>
      <c r="E108" s="123">
        <v>324</v>
      </c>
      <c r="F108" s="170">
        <f>SUM(E108:E113)</f>
        <v>2952</v>
      </c>
      <c r="I108" s="156" t="s">
        <v>178</v>
      </c>
      <c r="J108" s="156"/>
      <c r="K108" s="156"/>
      <c r="L108" s="126">
        <f>SUM(L109:L121)</f>
        <v>612</v>
      </c>
      <c r="O108" s="157" t="s">
        <v>179</v>
      </c>
      <c r="P108" s="157"/>
      <c r="Q108" s="1">
        <v>324</v>
      </c>
      <c r="R108" s="1">
        <v>648</v>
      </c>
    </row>
    <row r="109" spans="1:126" x14ac:dyDescent="0.25">
      <c r="C109" s="169"/>
      <c r="D109" s="123" t="s">
        <v>158</v>
      </c>
      <c r="E109" s="123">
        <v>648</v>
      </c>
      <c r="F109" s="171"/>
      <c r="I109" s="253" t="s">
        <v>157</v>
      </c>
      <c r="J109" s="126" t="s">
        <v>17</v>
      </c>
      <c r="K109" s="126">
        <v>18</v>
      </c>
      <c r="L109" s="156">
        <f>SUM(K109, K110, K111, K112, K113, K114, K115)</f>
        <v>160</v>
      </c>
      <c r="O109" s="157" t="s">
        <v>165</v>
      </c>
      <c r="P109" s="157"/>
      <c r="Q109" s="1">
        <v>484</v>
      </c>
      <c r="R109" s="1">
        <v>920</v>
      </c>
      <c r="S109" s="1">
        <v>180</v>
      </c>
      <c r="T109" s="1" t="s">
        <v>189</v>
      </c>
    </row>
    <row r="110" spans="1:126" x14ac:dyDescent="0.25">
      <c r="C110" s="169"/>
      <c r="D110" s="123" t="s">
        <v>159</v>
      </c>
      <c r="E110" s="123">
        <v>1224</v>
      </c>
      <c r="F110" s="171"/>
      <c r="G110" s="123" t="s">
        <v>160</v>
      </c>
      <c r="I110" s="253"/>
      <c r="J110" s="126" t="s">
        <v>18</v>
      </c>
      <c r="K110" s="126">
        <v>18</v>
      </c>
      <c r="L110" s="156"/>
      <c r="O110" s="164" t="s">
        <v>178</v>
      </c>
      <c r="P110" s="164"/>
      <c r="Q110" s="135">
        <v>160</v>
      </c>
      <c r="R110" s="135">
        <v>272</v>
      </c>
      <c r="S110" s="135">
        <v>180</v>
      </c>
      <c r="T110" s="1">
        <f>SUM(Q110:S110)</f>
        <v>612</v>
      </c>
    </row>
    <row r="111" spans="1:126" x14ac:dyDescent="0.25">
      <c r="C111" s="169"/>
      <c r="D111" s="123" t="s">
        <v>152</v>
      </c>
      <c r="E111" s="123">
        <v>612</v>
      </c>
      <c r="F111" s="171"/>
      <c r="I111" s="253"/>
      <c r="J111" s="126" t="s">
        <v>19</v>
      </c>
      <c r="K111" s="126">
        <v>18</v>
      </c>
      <c r="L111" s="156"/>
      <c r="R111" s="157" t="s">
        <v>185</v>
      </c>
      <c r="S111" s="157"/>
      <c r="T111" s="1" t="s">
        <v>186</v>
      </c>
    </row>
    <row r="112" spans="1:126" x14ac:dyDescent="0.25">
      <c r="C112" s="169"/>
      <c r="D112" s="123" t="s">
        <v>151</v>
      </c>
      <c r="E112" s="123">
        <v>108</v>
      </c>
      <c r="F112" s="171"/>
      <c r="I112" s="253"/>
      <c r="J112" s="126" t="s">
        <v>20</v>
      </c>
      <c r="K112" s="126">
        <v>18</v>
      </c>
      <c r="L112" s="156"/>
      <c r="R112" s="1" t="s">
        <v>131</v>
      </c>
      <c r="S112" s="1">
        <v>4</v>
      </c>
      <c r="T112" s="1">
        <v>6</v>
      </c>
    </row>
    <row r="113" spans="3:20" x14ac:dyDescent="0.25">
      <c r="C113" s="169"/>
      <c r="D113" s="123" t="s">
        <v>150</v>
      </c>
      <c r="E113" s="123">
        <v>36</v>
      </c>
      <c r="F113" s="172"/>
      <c r="I113" s="253"/>
      <c r="J113" s="126" t="s">
        <v>21</v>
      </c>
      <c r="K113" s="126">
        <v>22</v>
      </c>
      <c r="L113" s="156"/>
      <c r="R113" s="1" t="s">
        <v>132</v>
      </c>
      <c r="S113" s="1">
        <v>3</v>
      </c>
      <c r="T113" s="1">
        <v>10</v>
      </c>
    </row>
    <row r="114" spans="3:20" x14ac:dyDescent="0.25">
      <c r="C114" s="168" t="s">
        <v>162</v>
      </c>
      <c r="D114" s="123" t="s">
        <v>151</v>
      </c>
      <c r="E114" s="123">
        <v>108</v>
      </c>
      <c r="F114" s="170">
        <f>E114+E115+E116</f>
        <v>2196</v>
      </c>
      <c r="I114" s="253"/>
      <c r="J114" s="126" t="s">
        <v>120</v>
      </c>
      <c r="K114" s="126">
        <v>12</v>
      </c>
      <c r="L114" s="156"/>
      <c r="R114" s="1" t="s">
        <v>133</v>
      </c>
      <c r="S114" s="1">
        <v>3</v>
      </c>
      <c r="T114" s="1">
        <v>6</v>
      </c>
    </row>
    <row r="115" spans="3:20" x14ac:dyDescent="0.25">
      <c r="C115" s="168"/>
      <c r="D115" s="123" t="s">
        <v>150</v>
      </c>
      <c r="E115" s="123">
        <v>36</v>
      </c>
      <c r="F115" s="171"/>
      <c r="I115" s="253"/>
      <c r="J115" s="142" t="s">
        <v>176</v>
      </c>
      <c r="K115" s="126">
        <v>54</v>
      </c>
      <c r="L115" s="156"/>
      <c r="R115" s="1" t="s">
        <v>134</v>
      </c>
      <c r="S115" s="1">
        <v>3</v>
      </c>
      <c r="T115" s="1">
        <v>5</v>
      </c>
    </row>
    <row r="116" spans="3:20" x14ac:dyDescent="0.25">
      <c r="C116" s="168"/>
      <c r="D116" s="123" t="s">
        <v>156</v>
      </c>
      <c r="E116" s="123">
        <v>2052</v>
      </c>
      <c r="F116" s="172"/>
      <c r="I116" s="160" t="s">
        <v>158</v>
      </c>
      <c r="J116" s="126" t="s">
        <v>25</v>
      </c>
      <c r="K116" s="126">
        <v>40</v>
      </c>
      <c r="L116" s="161">
        <f>SUM(K116:K121)</f>
        <v>452</v>
      </c>
      <c r="R116" s="1" t="s">
        <v>135</v>
      </c>
      <c r="S116" s="1">
        <v>3</v>
      </c>
      <c r="T116" s="1">
        <v>7</v>
      </c>
    </row>
    <row r="117" spans="3:20" x14ac:dyDescent="0.25">
      <c r="C117" s="123" t="s">
        <v>165</v>
      </c>
      <c r="D117" s="123" t="s">
        <v>164</v>
      </c>
      <c r="E117" s="123">
        <f>SUM(E108:E116)</f>
        <v>5148</v>
      </c>
      <c r="F117" s="123">
        <f>SUM(F108:F116)</f>
        <v>5148</v>
      </c>
      <c r="I117" s="160"/>
      <c r="J117" s="126" t="s">
        <v>27</v>
      </c>
      <c r="K117" s="126">
        <v>40</v>
      </c>
      <c r="L117" s="162"/>
      <c r="R117" s="1" t="s">
        <v>175</v>
      </c>
      <c r="S117" s="1">
        <v>0</v>
      </c>
      <c r="T117" s="1">
        <v>3</v>
      </c>
    </row>
    <row r="118" spans="3:20" x14ac:dyDescent="0.25">
      <c r="C118" s="123" t="s">
        <v>163</v>
      </c>
      <c r="D118" s="123" t="s">
        <v>164</v>
      </c>
      <c r="E118" s="123">
        <v>5724</v>
      </c>
      <c r="F118" s="123"/>
      <c r="I118" s="160"/>
      <c r="J118" s="126" t="s">
        <v>29</v>
      </c>
      <c r="K118" s="126">
        <v>40</v>
      </c>
      <c r="L118" s="162"/>
      <c r="S118" s="1" t="s">
        <v>188</v>
      </c>
    </row>
    <row r="119" spans="3:20" x14ac:dyDescent="0.25">
      <c r="D119" s="122" t="s">
        <v>153</v>
      </c>
      <c r="E119" s="122">
        <f>E118-E117</f>
        <v>576</v>
      </c>
      <c r="F119" s="122" t="s">
        <v>154</v>
      </c>
      <c r="G119" s="122">
        <v>16</v>
      </c>
      <c r="H119" s="122" t="s">
        <v>155</v>
      </c>
      <c r="I119" s="160"/>
      <c r="J119" s="126" t="s">
        <v>112</v>
      </c>
      <c r="K119" s="126">
        <v>40</v>
      </c>
      <c r="L119" s="162"/>
    </row>
    <row r="120" spans="3:20" x14ac:dyDescent="0.25">
      <c r="I120" s="160"/>
      <c r="J120" s="126" t="s">
        <v>115</v>
      </c>
      <c r="K120" s="126">
        <v>40</v>
      </c>
      <c r="L120" s="162"/>
      <c r="N120" s="143" t="s">
        <v>187</v>
      </c>
      <c r="O120" s="143"/>
      <c r="P120" s="143"/>
      <c r="Q120" s="143"/>
    </row>
    <row r="121" spans="3:20" x14ac:dyDescent="0.25">
      <c r="I121" s="160"/>
      <c r="J121" s="142" t="s">
        <v>169</v>
      </c>
      <c r="K121" s="126">
        <v>252</v>
      </c>
      <c r="L121" s="163"/>
    </row>
  </sheetData>
  <protectedRanges>
    <protectedRange password="CA9C" sqref="D45:P45" name="Диапазон1"/>
  </protectedRanges>
  <mergeCells count="90">
    <mergeCell ref="O5:P5"/>
    <mergeCell ref="O6:P6"/>
    <mergeCell ref="O7:P7"/>
    <mergeCell ref="O108:P108"/>
    <mergeCell ref="O109:P109"/>
    <mergeCell ref="O12:O19"/>
    <mergeCell ref="P12:P19"/>
    <mergeCell ref="I9:P10"/>
    <mergeCell ref="N12:N19"/>
    <mergeCell ref="M11:N11"/>
    <mergeCell ref="M12:M19"/>
    <mergeCell ref="I109:I115"/>
    <mergeCell ref="L109:L115"/>
    <mergeCell ref="K11:L11"/>
    <mergeCell ref="K12:K19"/>
    <mergeCell ref="G99:P99"/>
    <mergeCell ref="C8:D8"/>
    <mergeCell ref="E8:G8"/>
    <mergeCell ref="H7:J7"/>
    <mergeCell ref="H6:J6"/>
    <mergeCell ref="H8:J8"/>
    <mergeCell ref="K2:L3"/>
    <mergeCell ref="K4:L4"/>
    <mergeCell ref="M2:N3"/>
    <mergeCell ref="M4:N4"/>
    <mergeCell ref="O11:P11"/>
    <mergeCell ref="K5:L5"/>
    <mergeCell ref="K6:L6"/>
    <mergeCell ref="M5:N5"/>
    <mergeCell ref="M6:N6"/>
    <mergeCell ref="O8:P8"/>
    <mergeCell ref="K7:L7"/>
    <mergeCell ref="K8:L8"/>
    <mergeCell ref="M7:N7"/>
    <mergeCell ref="M8:N8"/>
    <mergeCell ref="O2:P3"/>
    <mergeCell ref="O4:P4"/>
    <mergeCell ref="A104:C104"/>
    <mergeCell ref="G104:H104"/>
    <mergeCell ref="A105:C105"/>
    <mergeCell ref="G105:H105"/>
    <mergeCell ref="G13:G19"/>
    <mergeCell ref="H13:H19"/>
    <mergeCell ref="F100:F105"/>
    <mergeCell ref="G100:H100"/>
    <mergeCell ref="A101:B101"/>
    <mergeCell ref="G101:H101"/>
    <mergeCell ref="A102:B102"/>
    <mergeCell ref="G102:H102"/>
    <mergeCell ref="A103:C103"/>
    <mergeCell ref="G103:H103"/>
    <mergeCell ref="C9:C19"/>
    <mergeCell ref="D9:H10"/>
    <mergeCell ref="C3:D3"/>
    <mergeCell ref="E3:G3"/>
    <mergeCell ref="H2:J3"/>
    <mergeCell ref="C2:G2"/>
    <mergeCell ref="C4:D4"/>
    <mergeCell ref="E4:G4"/>
    <mergeCell ref="H4:J4"/>
    <mergeCell ref="D11:D19"/>
    <mergeCell ref="E11:E19"/>
    <mergeCell ref="F11:H11"/>
    <mergeCell ref="I11:J11"/>
    <mergeCell ref="F12:F19"/>
    <mergeCell ref="G12:H12"/>
    <mergeCell ref="I12:I19"/>
    <mergeCell ref="J12:J19"/>
    <mergeCell ref="A1:N1"/>
    <mergeCell ref="A2:A3"/>
    <mergeCell ref="B2:B3"/>
    <mergeCell ref="C114:C116"/>
    <mergeCell ref="C108:C113"/>
    <mergeCell ref="F114:F116"/>
    <mergeCell ref="F108:F113"/>
    <mergeCell ref="C6:D6"/>
    <mergeCell ref="E6:G6"/>
    <mergeCell ref="C7:D7"/>
    <mergeCell ref="E7:G7"/>
    <mergeCell ref="A9:A19"/>
    <mergeCell ref="B9:B19"/>
    <mergeCell ref="C5:D5"/>
    <mergeCell ref="E5:G5"/>
    <mergeCell ref="H5:J5"/>
    <mergeCell ref="I108:K108"/>
    <mergeCell ref="R111:S111"/>
    <mergeCell ref="L12:L19"/>
    <mergeCell ref="I116:I121"/>
    <mergeCell ref="L116:L121"/>
    <mergeCell ref="O110:P110"/>
  </mergeCells>
  <pageMargins left="0.39370078740157483" right="0.11811023622047245" top="0.23622047244094491" bottom="7.874015748031496E-2" header="0" footer="0"/>
  <pageSetup paperSize="9" scale="95" orientation="landscape" r:id="rId1"/>
  <rowBreaks count="2" manualBreakCount="2">
    <brk id="44" max="15" man="1"/>
    <brk id="8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D84"/>
  <sheetViews>
    <sheetView workbookViewId="0">
      <selection activeCell="B20" sqref="B20"/>
    </sheetView>
  </sheetViews>
  <sheetFormatPr defaultRowHeight="15.75" x14ac:dyDescent="0.25"/>
  <cols>
    <col min="1" max="1" width="7.7109375" style="8" customWidth="1"/>
    <col min="2" max="2" width="54.5703125" style="7" customWidth="1"/>
    <col min="3" max="3" width="10" style="1" customWidth="1"/>
    <col min="4" max="4" width="6.42578125" style="1" customWidth="1"/>
    <col min="5" max="5" width="6.5703125" style="1" customWidth="1"/>
    <col min="6" max="6" width="5.85546875" style="1" customWidth="1"/>
    <col min="7" max="7" width="6" style="1" customWidth="1"/>
    <col min="8" max="8" width="8.42578125" style="1" customWidth="1"/>
    <col min="9" max="10" width="6.7109375" style="1" customWidth="1"/>
    <col min="11" max="11" width="6.5703125" style="1" customWidth="1"/>
    <col min="12" max="12" width="6.42578125" style="1" customWidth="1"/>
    <col min="13" max="14" width="6.85546875" style="1" customWidth="1"/>
    <col min="15" max="253" width="9.140625" style="1"/>
    <col min="254" max="254" width="12.85546875" style="1" customWidth="1"/>
    <col min="255" max="255" width="36.42578125" style="1" customWidth="1"/>
    <col min="256" max="256" width="11.85546875" style="1" customWidth="1"/>
    <col min="257" max="257" width="7.7109375" style="1" customWidth="1"/>
    <col min="258" max="258" width="7.28515625" style="1" customWidth="1"/>
    <col min="259" max="259" width="6.5703125" style="1" customWidth="1"/>
    <col min="260" max="260" width="6.7109375" style="1" customWidth="1"/>
    <col min="261" max="261" width="6.85546875" style="1" customWidth="1"/>
    <col min="262" max="262" width="7" style="1" customWidth="1"/>
    <col min="263" max="270" width="5.7109375" style="1" customWidth="1"/>
    <col min="271" max="509" width="9.140625" style="1"/>
    <col min="510" max="510" width="12.85546875" style="1" customWidth="1"/>
    <col min="511" max="511" width="36.42578125" style="1" customWidth="1"/>
    <col min="512" max="512" width="11.85546875" style="1" customWidth="1"/>
    <col min="513" max="513" width="7.7109375" style="1" customWidth="1"/>
    <col min="514" max="514" width="7.28515625" style="1" customWidth="1"/>
    <col min="515" max="515" width="6.5703125" style="1" customWidth="1"/>
    <col min="516" max="516" width="6.7109375" style="1" customWidth="1"/>
    <col min="517" max="517" width="6.85546875" style="1" customWidth="1"/>
    <col min="518" max="518" width="7" style="1" customWidth="1"/>
    <col min="519" max="526" width="5.7109375" style="1" customWidth="1"/>
    <col min="527" max="765" width="9.140625" style="1"/>
    <col min="766" max="766" width="12.85546875" style="1" customWidth="1"/>
    <col min="767" max="767" width="36.42578125" style="1" customWidth="1"/>
    <col min="768" max="768" width="11.85546875" style="1" customWidth="1"/>
    <col min="769" max="769" width="7.7109375" style="1" customWidth="1"/>
    <col min="770" max="770" width="7.28515625" style="1" customWidth="1"/>
    <col min="771" max="771" width="6.5703125" style="1" customWidth="1"/>
    <col min="772" max="772" width="6.7109375" style="1" customWidth="1"/>
    <col min="773" max="773" width="6.85546875" style="1" customWidth="1"/>
    <col min="774" max="774" width="7" style="1" customWidth="1"/>
    <col min="775" max="782" width="5.7109375" style="1" customWidth="1"/>
    <col min="783" max="1021" width="9.140625" style="1"/>
    <col min="1022" max="1022" width="12.85546875" style="1" customWidth="1"/>
    <col min="1023" max="1023" width="36.42578125" style="1" customWidth="1"/>
    <col min="1024" max="1024" width="11.85546875" style="1" customWidth="1"/>
    <col min="1025" max="1025" width="7.7109375" style="1" customWidth="1"/>
    <col min="1026" max="1026" width="7.28515625" style="1" customWidth="1"/>
    <col min="1027" max="1027" width="6.5703125" style="1" customWidth="1"/>
    <col min="1028" max="1028" width="6.7109375" style="1" customWidth="1"/>
    <col min="1029" max="1029" width="6.85546875" style="1" customWidth="1"/>
    <col min="1030" max="1030" width="7" style="1" customWidth="1"/>
    <col min="1031" max="1038" width="5.7109375" style="1" customWidth="1"/>
    <col min="1039" max="1277" width="9.140625" style="1"/>
    <col min="1278" max="1278" width="12.85546875" style="1" customWidth="1"/>
    <col min="1279" max="1279" width="36.42578125" style="1" customWidth="1"/>
    <col min="1280" max="1280" width="11.85546875" style="1" customWidth="1"/>
    <col min="1281" max="1281" width="7.7109375" style="1" customWidth="1"/>
    <col min="1282" max="1282" width="7.28515625" style="1" customWidth="1"/>
    <col min="1283" max="1283" width="6.5703125" style="1" customWidth="1"/>
    <col min="1284" max="1284" width="6.7109375" style="1" customWidth="1"/>
    <col min="1285" max="1285" width="6.85546875" style="1" customWidth="1"/>
    <col min="1286" max="1286" width="7" style="1" customWidth="1"/>
    <col min="1287" max="1294" width="5.7109375" style="1" customWidth="1"/>
    <col min="1295" max="1533" width="9.140625" style="1"/>
    <col min="1534" max="1534" width="12.85546875" style="1" customWidth="1"/>
    <col min="1535" max="1535" width="36.42578125" style="1" customWidth="1"/>
    <col min="1536" max="1536" width="11.85546875" style="1" customWidth="1"/>
    <col min="1537" max="1537" width="7.7109375" style="1" customWidth="1"/>
    <col min="1538" max="1538" width="7.28515625" style="1" customWidth="1"/>
    <col min="1539" max="1539" width="6.5703125" style="1" customWidth="1"/>
    <col min="1540" max="1540" width="6.7109375" style="1" customWidth="1"/>
    <col min="1541" max="1541" width="6.85546875" style="1" customWidth="1"/>
    <col min="1542" max="1542" width="7" style="1" customWidth="1"/>
    <col min="1543" max="1550" width="5.7109375" style="1" customWidth="1"/>
    <col min="1551" max="1789" width="9.140625" style="1"/>
    <col min="1790" max="1790" width="12.85546875" style="1" customWidth="1"/>
    <col min="1791" max="1791" width="36.42578125" style="1" customWidth="1"/>
    <col min="1792" max="1792" width="11.85546875" style="1" customWidth="1"/>
    <col min="1793" max="1793" width="7.7109375" style="1" customWidth="1"/>
    <col min="1794" max="1794" width="7.28515625" style="1" customWidth="1"/>
    <col min="1795" max="1795" width="6.5703125" style="1" customWidth="1"/>
    <col min="1796" max="1796" width="6.7109375" style="1" customWidth="1"/>
    <col min="1797" max="1797" width="6.85546875" style="1" customWidth="1"/>
    <col min="1798" max="1798" width="7" style="1" customWidth="1"/>
    <col min="1799" max="1806" width="5.7109375" style="1" customWidth="1"/>
    <col min="1807" max="2045" width="9.140625" style="1"/>
    <col min="2046" max="2046" width="12.85546875" style="1" customWidth="1"/>
    <col min="2047" max="2047" width="36.42578125" style="1" customWidth="1"/>
    <col min="2048" max="2048" width="11.85546875" style="1" customWidth="1"/>
    <col min="2049" max="2049" width="7.7109375" style="1" customWidth="1"/>
    <col min="2050" max="2050" width="7.28515625" style="1" customWidth="1"/>
    <col min="2051" max="2051" width="6.5703125" style="1" customWidth="1"/>
    <col min="2052" max="2052" width="6.7109375" style="1" customWidth="1"/>
    <col min="2053" max="2053" width="6.85546875" style="1" customWidth="1"/>
    <col min="2054" max="2054" width="7" style="1" customWidth="1"/>
    <col min="2055" max="2062" width="5.7109375" style="1" customWidth="1"/>
    <col min="2063" max="2301" width="9.140625" style="1"/>
    <col min="2302" max="2302" width="12.85546875" style="1" customWidth="1"/>
    <col min="2303" max="2303" width="36.42578125" style="1" customWidth="1"/>
    <col min="2304" max="2304" width="11.85546875" style="1" customWidth="1"/>
    <col min="2305" max="2305" width="7.7109375" style="1" customWidth="1"/>
    <col min="2306" max="2306" width="7.28515625" style="1" customWidth="1"/>
    <col min="2307" max="2307" width="6.5703125" style="1" customWidth="1"/>
    <col min="2308" max="2308" width="6.7109375" style="1" customWidth="1"/>
    <col min="2309" max="2309" width="6.85546875" style="1" customWidth="1"/>
    <col min="2310" max="2310" width="7" style="1" customWidth="1"/>
    <col min="2311" max="2318" width="5.7109375" style="1" customWidth="1"/>
    <col min="2319" max="2557" width="9.140625" style="1"/>
    <col min="2558" max="2558" width="12.85546875" style="1" customWidth="1"/>
    <col min="2559" max="2559" width="36.42578125" style="1" customWidth="1"/>
    <col min="2560" max="2560" width="11.85546875" style="1" customWidth="1"/>
    <col min="2561" max="2561" width="7.7109375" style="1" customWidth="1"/>
    <col min="2562" max="2562" width="7.28515625" style="1" customWidth="1"/>
    <col min="2563" max="2563" width="6.5703125" style="1" customWidth="1"/>
    <col min="2564" max="2564" width="6.7109375" style="1" customWidth="1"/>
    <col min="2565" max="2565" width="6.85546875" style="1" customWidth="1"/>
    <col min="2566" max="2566" width="7" style="1" customWidth="1"/>
    <col min="2567" max="2574" width="5.7109375" style="1" customWidth="1"/>
    <col min="2575" max="2813" width="9.140625" style="1"/>
    <col min="2814" max="2814" width="12.85546875" style="1" customWidth="1"/>
    <col min="2815" max="2815" width="36.42578125" style="1" customWidth="1"/>
    <col min="2816" max="2816" width="11.85546875" style="1" customWidth="1"/>
    <col min="2817" max="2817" width="7.7109375" style="1" customWidth="1"/>
    <col min="2818" max="2818" width="7.28515625" style="1" customWidth="1"/>
    <col min="2819" max="2819" width="6.5703125" style="1" customWidth="1"/>
    <col min="2820" max="2820" width="6.7109375" style="1" customWidth="1"/>
    <col min="2821" max="2821" width="6.85546875" style="1" customWidth="1"/>
    <col min="2822" max="2822" width="7" style="1" customWidth="1"/>
    <col min="2823" max="2830" width="5.7109375" style="1" customWidth="1"/>
    <col min="2831" max="3069" width="9.140625" style="1"/>
    <col min="3070" max="3070" width="12.85546875" style="1" customWidth="1"/>
    <col min="3071" max="3071" width="36.42578125" style="1" customWidth="1"/>
    <col min="3072" max="3072" width="11.85546875" style="1" customWidth="1"/>
    <col min="3073" max="3073" width="7.7109375" style="1" customWidth="1"/>
    <col min="3074" max="3074" width="7.28515625" style="1" customWidth="1"/>
    <col min="3075" max="3075" width="6.5703125" style="1" customWidth="1"/>
    <col min="3076" max="3076" width="6.7109375" style="1" customWidth="1"/>
    <col min="3077" max="3077" width="6.85546875" style="1" customWidth="1"/>
    <col min="3078" max="3078" width="7" style="1" customWidth="1"/>
    <col min="3079" max="3086" width="5.7109375" style="1" customWidth="1"/>
    <col min="3087" max="3325" width="9.140625" style="1"/>
    <col min="3326" max="3326" width="12.85546875" style="1" customWidth="1"/>
    <col min="3327" max="3327" width="36.42578125" style="1" customWidth="1"/>
    <col min="3328" max="3328" width="11.85546875" style="1" customWidth="1"/>
    <col min="3329" max="3329" width="7.7109375" style="1" customWidth="1"/>
    <col min="3330" max="3330" width="7.28515625" style="1" customWidth="1"/>
    <col min="3331" max="3331" width="6.5703125" style="1" customWidth="1"/>
    <col min="3332" max="3332" width="6.7109375" style="1" customWidth="1"/>
    <col min="3333" max="3333" width="6.85546875" style="1" customWidth="1"/>
    <col min="3334" max="3334" width="7" style="1" customWidth="1"/>
    <col min="3335" max="3342" width="5.7109375" style="1" customWidth="1"/>
    <col min="3343" max="3581" width="9.140625" style="1"/>
    <col min="3582" max="3582" width="12.85546875" style="1" customWidth="1"/>
    <col min="3583" max="3583" width="36.42578125" style="1" customWidth="1"/>
    <col min="3584" max="3584" width="11.85546875" style="1" customWidth="1"/>
    <col min="3585" max="3585" width="7.7109375" style="1" customWidth="1"/>
    <col min="3586" max="3586" width="7.28515625" style="1" customWidth="1"/>
    <col min="3587" max="3587" width="6.5703125" style="1" customWidth="1"/>
    <col min="3588" max="3588" width="6.7109375" style="1" customWidth="1"/>
    <col min="3589" max="3589" width="6.85546875" style="1" customWidth="1"/>
    <col min="3590" max="3590" width="7" style="1" customWidth="1"/>
    <col min="3591" max="3598" width="5.7109375" style="1" customWidth="1"/>
    <col min="3599" max="3837" width="9.140625" style="1"/>
    <col min="3838" max="3838" width="12.85546875" style="1" customWidth="1"/>
    <col min="3839" max="3839" width="36.42578125" style="1" customWidth="1"/>
    <col min="3840" max="3840" width="11.85546875" style="1" customWidth="1"/>
    <col min="3841" max="3841" width="7.7109375" style="1" customWidth="1"/>
    <col min="3842" max="3842" width="7.28515625" style="1" customWidth="1"/>
    <col min="3843" max="3843" width="6.5703125" style="1" customWidth="1"/>
    <col min="3844" max="3844" width="6.7109375" style="1" customWidth="1"/>
    <col min="3845" max="3845" width="6.85546875" style="1" customWidth="1"/>
    <col min="3846" max="3846" width="7" style="1" customWidth="1"/>
    <col min="3847" max="3854" width="5.7109375" style="1" customWidth="1"/>
    <col min="3855" max="4093" width="9.140625" style="1"/>
    <col min="4094" max="4094" width="12.85546875" style="1" customWidth="1"/>
    <col min="4095" max="4095" width="36.42578125" style="1" customWidth="1"/>
    <col min="4096" max="4096" width="11.85546875" style="1" customWidth="1"/>
    <col min="4097" max="4097" width="7.7109375" style="1" customWidth="1"/>
    <col min="4098" max="4098" width="7.28515625" style="1" customWidth="1"/>
    <col min="4099" max="4099" width="6.5703125" style="1" customWidth="1"/>
    <col min="4100" max="4100" width="6.7109375" style="1" customWidth="1"/>
    <col min="4101" max="4101" width="6.85546875" style="1" customWidth="1"/>
    <col min="4102" max="4102" width="7" style="1" customWidth="1"/>
    <col min="4103" max="4110" width="5.7109375" style="1" customWidth="1"/>
    <col min="4111" max="4349" width="9.140625" style="1"/>
    <col min="4350" max="4350" width="12.85546875" style="1" customWidth="1"/>
    <col min="4351" max="4351" width="36.42578125" style="1" customWidth="1"/>
    <col min="4352" max="4352" width="11.85546875" style="1" customWidth="1"/>
    <col min="4353" max="4353" width="7.7109375" style="1" customWidth="1"/>
    <col min="4354" max="4354" width="7.28515625" style="1" customWidth="1"/>
    <col min="4355" max="4355" width="6.5703125" style="1" customWidth="1"/>
    <col min="4356" max="4356" width="6.7109375" style="1" customWidth="1"/>
    <col min="4357" max="4357" width="6.85546875" style="1" customWidth="1"/>
    <col min="4358" max="4358" width="7" style="1" customWidth="1"/>
    <col min="4359" max="4366" width="5.7109375" style="1" customWidth="1"/>
    <col min="4367" max="4605" width="9.140625" style="1"/>
    <col min="4606" max="4606" width="12.85546875" style="1" customWidth="1"/>
    <col min="4607" max="4607" width="36.42578125" style="1" customWidth="1"/>
    <col min="4608" max="4608" width="11.85546875" style="1" customWidth="1"/>
    <col min="4609" max="4609" width="7.7109375" style="1" customWidth="1"/>
    <col min="4610" max="4610" width="7.28515625" style="1" customWidth="1"/>
    <col min="4611" max="4611" width="6.5703125" style="1" customWidth="1"/>
    <col min="4612" max="4612" width="6.7109375" style="1" customWidth="1"/>
    <col min="4613" max="4613" width="6.85546875" style="1" customWidth="1"/>
    <col min="4614" max="4614" width="7" style="1" customWidth="1"/>
    <col min="4615" max="4622" width="5.7109375" style="1" customWidth="1"/>
    <col min="4623" max="4861" width="9.140625" style="1"/>
    <col min="4862" max="4862" width="12.85546875" style="1" customWidth="1"/>
    <col min="4863" max="4863" width="36.42578125" style="1" customWidth="1"/>
    <col min="4864" max="4864" width="11.85546875" style="1" customWidth="1"/>
    <col min="4865" max="4865" width="7.7109375" style="1" customWidth="1"/>
    <col min="4866" max="4866" width="7.28515625" style="1" customWidth="1"/>
    <col min="4867" max="4867" width="6.5703125" style="1" customWidth="1"/>
    <col min="4868" max="4868" width="6.7109375" style="1" customWidth="1"/>
    <col min="4869" max="4869" width="6.85546875" style="1" customWidth="1"/>
    <col min="4870" max="4870" width="7" style="1" customWidth="1"/>
    <col min="4871" max="4878" width="5.7109375" style="1" customWidth="1"/>
    <col min="4879" max="5117" width="9.140625" style="1"/>
    <col min="5118" max="5118" width="12.85546875" style="1" customWidth="1"/>
    <col min="5119" max="5119" width="36.42578125" style="1" customWidth="1"/>
    <col min="5120" max="5120" width="11.85546875" style="1" customWidth="1"/>
    <col min="5121" max="5121" width="7.7109375" style="1" customWidth="1"/>
    <col min="5122" max="5122" width="7.28515625" style="1" customWidth="1"/>
    <col min="5123" max="5123" width="6.5703125" style="1" customWidth="1"/>
    <col min="5124" max="5124" width="6.7109375" style="1" customWidth="1"/>
    <col min="5125" max="5125" width="6.85546875" style="1" customWidth="1"/>
    <col min="5126" max="5126" width="7" style="1" customWidth="1"/>
    <col min="5127" max="5134" width="5.7109375" style="1" customWidth="1"/>
    <col min="5135" max="5373" width="9.140625" style="1"/>
    <col min="5374" max="5374" width="12.85546875" style="1" customWidth="1"/>
    <col min="5375" max="5375" width="36.42578125" style="1" customWidth="1"/>
    <col min="5376" max="5376" width="11.85546875" style="1" customWidth="1"/>
    <col min="5377" max="5377" width="7.7109375" style="1" customWidth="1"/>
    <col min="5378" max="5378" width="7.28515625" style="1" customWidth="1"/>
    <col min="5379" max="5379" width="6.5703125" style="1" customWidth="1"/>
    <col min="5380" max="5380" width="6.7109375" style="1" customWidth="1"/>
    <col min="5381" max="5381" width="6.85546875" style="1" customWidth="1"/>
    <col min="5382" max="5382" width="7" style="1" customWidth="1"/>
    <col min="5383" max="5390" width="5.7109375" style="1" customWidth="1"/>
    <col min="5391" max="5629" width="9.140625" style="1"/>
    <col min="5630" max="5630" width="12.85546875" style="1" customWidth="1"/>
    <col min="5631" max="5631" width="36.42578125" style="1" customWidth="1"/>
    <col min="5632" max="5632" width="11.85546875" style="1" customWidth="1"/>
    <col min="5633" max="5633" width="7.7109375" style="1" customWidth="1"/>
    <col min="5634" max="5634" width="7.28515625" style="1" customWidth="1"/>
    <col min="5635" max="5635" width="6.5703125" style="1" customWidth="1"/>
    <col min="5636" max="5636" width="6.7109375" style="1" customWidth="1"/>
    <col min="5637" max="5637" width="6.85546875" style="1" customWidth="1"/>
    <col min="5638" max="5638" width="7" style="1" customWidth="1"/>
    <col min="5639" max="5646" width="5.7109375" style="1" customWidth="1"/>
    <col min="5647" max="5885" width="9.140625" style="1"/>
    <col min="5886" max="5886" width="12.85546875" style="1" customWidth="1"/>
    <col min="5887" max="5887" width="36.42578125" style="1" customWidth="1"/>
    <col min="5888" max="5888" width="11.85546875" style="1" customWidth="1"/>
    <col min="5889" max="5889" width="7.7109375" style="1" customWidth="1"/>
    <col min="5890" max="5890" width="7.28515625" style="1" customWidth="1"/>
    <col min="5891" max="5891" width="6.5703125" style="1" customWidth="1"/>
    <col min="5892" max="5892" width="6.7109375" style="1" customWidth="1"/>
    <col min="5893" max="5893" width="6.85546875" style="1" customWidth="1"/>
    <col min="5894" max="5894" width="7" style="1" customWidth="1"/>
    <col min="5895" max="5902" width="5.7109375" style="1" customWidth="1"/>
    <col min="5903" max="6141" width="9.140625" style="1"/>
    <col min="6142" max="6142" width="12.85546875" style="1" customWidth="1"/>
    <col min="6143" max="6143" width="36.42578125" style="1" customWidth="1"/>
    <col min="6144" max="6144" width="11.85546875" style="1" customWidth="1"/>
    <col min="6145" max="6145" width="7.7109375" style="1" customWidth="1"/>
    <col min="6146" max="6146" width="7.28515625" style="1" customWidth="1"/>
    <col min="6147" max="6147" width="6.5703125" style="1" customWidth="1"/>
    <col min="6148" max="6148" width="6.7109375" style="1" customWidth="1"/>
    <col min="6149" max="6149" width="6.85546875" style="1" customWidth="1"/>
    <col min="6150" max="6150" width="7" style="1" customWidth="1"/>
    <col min="6151" max="6158" width="5.7109375" style="1" customWidth="1"/>
    <col min="6159" max="6397" width="9.140625" style="1"/>
    <col min="6398" max="6398" width="12.85546875" style="1" customWidth="1"/>
    <col min="6399" max="6399" width="36.42578125" style="1" customWidth="1"/>
    <col min="6400" max="6400" width="11.85546875" style="1" customWidth="1"/>
    <col min="6401" max="6401" width="7.7109375" style="1" customWidth="1"/>
    <col min="6402" max="6402" width="7.28515625" style="1" customWidth="1"/>
    <col min="6403" max="6403" width="6.5703125" style="1" customWidth="1"/>
    <col min="6404" max="6404" width="6.7109375" style="1" customWidth="1"/>
    <col min="6405" max="6405" width="6.85546875" style="1" customWidth="1"/>
    <col min="6406" max="6406" width="7" style="1" customWidth="1"/>
    <col min="6407" max="6414" width="5.7109375" style="1" customWidth="1"/>
    <col min="6415" max="6653" width="9.140625" style="1"/>
    <col min="6654" max="6654" width="12.85546875" style="1" customWidth="1"/>
    <col min="6655" max="6655" width="36.42578125" style="1" customWidth="1"/>
    <col min="6656" max="6656" width="11.85546875" style="1" customWidth="1"/>
    <col min="6657" max="6657" width="7.7109375" style="1" customWidth="1"/>
    <col min="6658" max="6658" width="7.28515625" style="1" customWidth="1"/>
    <col min="6659" max="6659" width="6.5703125" style="1" customWidth="1"/>
    <col min="6660" max="6660" width="6.7109375" style="1" customWidth="1"/>
    <col min="6661" max="6661" width="6.85546875" style="1" customWidth="1"/>
    <col min="6662" max="6662" width="7" style="1" customWidth="1"/>
    <col min="6663" max="6670" width="5.7109375" style="1" customWidth="1"/>
    <col min="6671" max="6909" width="9.140625" style="1"/>
    <col min="6910" max="6910" width="12.85546875" style="1" customWidth="1"/>
    <col min="6911" max="6911" width="36.42578125" style="1" customWidth="1"/>
    <col min="6912" max="6912" width="11.85546875" style="1" customWidth="1"/>
    <col min="6913" max="6913" width="7.7109375" style="1" customWidth="1"/>
    <col min="6914" max="6914" width="7.28515625" style="1" customWidth="1"/>
    <col min="6915" max="6915" width="6.5703125" style="1" customWidth="1"/>
    <col min="6916" max="6916" width="6.7109375" style="1" customWidth="1"/>
    <col min="6917" max="6917" width="6.85546875" style="1" customWidth="1"/>
    <col min="6918" max="6918" width="7" style="1" customWidth="1"/>
    <col min="6919" max="6926" width="5.7109375" style="1" customWidth="1"/>
    <col min="6927" max="7165" width="9.140625" style="1"/>
    <col min="7166" max="7166" width="12.85546875" style="1" customWidth="1"/>
    <col min="7167" max="7167" width="36.42578125" style="1" customWidth="1"/>
    <col min="7168" max="7168" width="11.85546875" style="1" customWidth="1"/>
    <col min="7169" max="7169" width="7.7109375" style="1" customWidth="1"/>
    <col min="7170" max="7170" width="7.28515625" style="1" customWidth="1"/>
    <col min="7171" max="7171" width="6.5703125" style="1" customWidth="1"/>
    <col min="7172" max="7172" width="6.7109375" style="1" customWidth="1"/>
    <col min="7173" max="7173" width="6.85546875" style="1" customWidth="1"/>
    <col min="7174" max="7174" width="7" style="1" customWidth="1"/>
    <col min="7175" max="7182" width="5.7109375" style="1" customWidth="1"/>
    <col min="7183" max="7421" width="9.140625" style="1"/>
    <col min="7422" max="7422" width="12.85546875" style="1" customWidth="1"/>
    <col min="7423" max="7423" width="36.42578125" style="1" customWidth="1"/>
    <col min="7424" max="7424" width="11.85546875" style="1" customWidth="1"/>
    <col min="7425" max="7425" width="7.7109375" style="1" customWidth="1"/>
    <col min="7426" max="7426" width="7.28515625" style="1" customWidth="1"/>
    <col min="7427" max="7427" width="6.5703125" style="1" customWidth="1"/>
    <col min="7428" max="7428" width="6.7109375" style="1" customWidth="1"/>
    <col min="7429" max="7429" width="6.85546875" style="1" customWidth="1"/>
    <col min="7430" max="7430" width="7" style="1" customWidth="1"/>
    <col min="7431" max="7438" width="5.7109375" style="1" customWidth="1"/>
    <col min="7439" max="7677" width="9.140625" style="1"/>
    <col min="7678" max="7678" width="12.85546875" style="1" customWidth="1"/>
    <col min="7679" max="7679" width="36.42578125" style="1" customWidth="1"/>
    <col min="7680" max="7680" width="11.85546875" style="1" customWidth="1"/>
    <col min="7681" max="7681" width="7.7109375" style="1" customWidth="1"/>
    <col min="7682" max="7682" width="7.28515625" style="1" customWidth="1"/>
    <col min="7683" max="7683" width="6.5703125" style="1" customWidth="1"/>
    <col min="7684" max="7684" width="6.7109375" style="1" customWidth="1"/>
    <col min="7685" max="7685" width="6.85546875" style="1" customWidth="1"/>
    <col min="7686" max="7686" width="7" style="1" customWidth="1"/>
    <col min="7687" max="7694" width="5.7109375" style="1" customWidth="1"/>
    <col min="7695" max="7933" width="9.140625" style="1"/>
    <col min="7934" max="7934" width="12.85546875" style="1" customWidth="1"/>
    <col min="7935" max="7935" width="36.42578125" style="1" customWidth="1"/>
    <col min="7936" max="7936" width="11.85546875" style="1" customWidth="1"/>
    <col min="7937" max="7937" width="7.7109375" style="1" customWidth="1"/>
    <col min="7938" max="7938" width="7.28515625" style="1" customWidth="1"/>
    <col min="7939" max="7939" width="6.5703125" style="1" customWidth="1"/>
    <col min="7940" max="7940" width="6.7109375" style="1" customWidth="1"/>
    <col min="7941" max="7941" width="6.85546875" style="1" customWidth="1"/>
    <col min="7942" max="7942" width="7" style="1" customWidth="1"/>
    <col min="7943" max="7950" width="5.7109375" style="1" customWidth="1"/>
    <col min="7951" max="8189" width="9.140625" style="1"/>
    <col min="8190" max="8190" width="12.85546875" style="1" customWidth="1"/>
    <col min="8191" max="8191" width="36.42578125" style="1" customWidth="1"/>
    <col min="8192" max="8192" width="11.85546875" style="1" customWidth="1"/>
    <col min="8193" max="8193" width="7.7109375" style="1" customWidth="1"/>
    <col min="8194" max="8194" width="7.28515625" style="1" customWidth="1"/>
    <col min="8195" max="8195" width="6.5703125" style="1" customWidth="1"/>
    <col min="8196" max="8196" width="6.7109375" style="1" customWidth="1"/>
    <col min="8197" max="8197" width="6.85546875" style="1" customWidth="1"/>
    <col min="8198" max="8198" width="7" style="1" customWidth="1"/>
    <col min="8199" max="8206" width="5.7109375" style="1" customWidth="1"/>
    <col min="8207" max="8445" width="9.140625" style="1"/>
    <col min="8446" max="8446" width="12.85546875" style="1" customWidth="1"/>
    <col min="8447" max="8447" width="36.42578125" style="1" customWidth="1"/>
    <col min="8448" max="8448" width="11.85546875" style="1" customWidth="1"/>
    <col min="8449" max="8449" width="7.7109375" style="1" customWidth="1"/>
    <col min="8450" max="8450" width="7.28515625" style="1" customWidth="1"/>
    <col min="8451" max="8451" width="6.5703125" style="1" customWidth="1"/>
    <col min="8452" max="8452" width="6.7109375" style="1" customWidth="1"/>
    <col min="8453" max="8453" width="6.85546875" style="1" customWidth="1"/>
    <col min="8454" max="8454" width="7" style="1" customWidth="1"/>
    <col min="8455" max="8462" width="5.7109375" style="1" customWidth="1"/>
    <col min="8463" max="8701" width="9.140625" style="1"/>
    <col min="8702" max="8702" width="12.85546875" style="1" customWidth="1"/>
    <col min="8703" max="8703" width="36.42578125" style="1" customWidth="1"/>
    <col min="8704" max="8704" width="11.85546875" style="1" customWidth="1"/>
    <col min="8705" max="8705" width="7.7109375" style="1" customWidth="1"/>
    <col min="8706" max="8706" width="7.28515625" style="1" customWidth="1"/>
    <col min="8707" max="8707" width="6.5703125" style="1" customWidth="1"/>
    <col min="8708" max="8708" width="6.7109375" style="1" customWidth="1"/>
    <col min="8709" max="8709" width="6.85546875" style="1" customWidth="1"/>
    <col min="8710" max="8710" width="7" style="1" customWidth="1"/>
    <col min="8711" max="8718" width="5.7109375" style="1" customWidth="1"/>
    <col min="8719" max="8957" width="9.140625" style="1"/>
    <col min="8958" max="8958" width="12.85546875" style="1" customWidth="1"/>
    <col min="8959" max="8959" width="36.42578125" style="1" customWidth="1"/>
    <col min="8960" max="8960" width="11.85546875" style="1" customWidth="1"/>
    <col min="8961" max="8961" width="7.7109375" style="1" customWidth="1"/>
    <col min="8962" max="8962" width="7.28515625" style="1" customWidth="1"/>
    <col min="8963" max="8963" width="6.5703125" style="1" customWidth="1"/>
    <col min="8964" max="8964" width="6.7109375" style="1" customWidth="1"/>
    <col min="8965" max="8965" width="6.85546875" style="1" customWidth="1"/>
    <col min="8966" max="8966" width="7" style="1" customWidth="1"/>
    <col min="8967" max="8974" width="5.7109375" style="1" customWidth="1"/>
    <col min="8975" max="9213" width="9.140625" style="1"/>
    <col min="9214" max="9214" width="12.85546875" style="1" customWidth="1"/>
    <col min="9215" max="9215" width="36.42578125" style="1" customWidth="1"/>
    <col min="9216" max="9216" width="11.85546875" style="1" customWidth="1"/>
    <col min="9217" max="9217" width="7.7109375" style="1" customWidth="1"/>
    <col min="9218" max="9218" width="7.28515625" style="1" customWidth="1"/>
    <col min="9219" max="9219" width="6.5703125" style="1" customWidth="1"/>
    <col min="9220" max="9220" width="6.7109375" style="1" customWidth="1"/>
    <col min="9221" max="9221" width="6.85546875" style="1" customWidth="1"/>
    <col min="9222" max="9222" width="7" style="1" customWidth="1"/>
    <col min="9223" max="9230" width="5.7109375" style="1" customWidth="1"/>
    <col min="9231" max="9469" width="9.140625" style="1"/>
    <col min="9470" max="9470" width="12.85546875" style="1" customWidth="1"/>
    <col min="9471" max="9471" width="36.42578125" style="1" customWidth="1"/>
    <col min="9472" max="9472" width="11.85546875" style="1" customWidth="1"/>
    <col min="9473" max="9473" width="7.7109375" style="1" customWidth="1"/>
    <col min="9474" max="9474" width="7.28515625" style="1" customWidth="1"/>
    <col min="9475" max="9475" width="6.5703125" style="1" customWidth="1"/>
    <col min="9476" max="9476" width="6.7109375" style="1" customWidth="1"/>
    <col min="9477" max="9477" width="6.85546875" style="1" customWidth="1"/>
    <col min="9478" max="9478" width="7" style="1" customWidth="1"/>
    <col min="9479" max="9486" width="5.7109375" style="1" customWidth="1"/>
    <col min="9487" max="9725" width="9.140625" style="1"/>
    <col min="9726" max="9726" width="12.85546875" style="1" customWidth="1"/>
    <col min="9727" max="9727" width="36.42578125" style="1" customWidth="1"/>
    <col min="9728" max="9728" width="11.85546875" style="1" customWidth="1"/>
    <col min="9729" max="9729" width="7.7109375" style="1" customWidth="1"/>
    <col min="9730" max="9730" width="7.28515625" style="1" customWidth="1"/>
    <col min="9731" max="9731" width="6.5703125" style="1" customWidth="1"/>
    <col min="9732" max="9732" width="6.7109375" style="1" customWidth="1"/>
    <col min="9733" max="9733" width="6.85546875" style="1" customWidth="1"/>
    <col min="9734" max="9734" width="7" style="1" customWidth="1"/>
    <col min="9735" max="9742" width="5.7109375" style="1" customWidth="1"/>
    <col min="9743" max="9981" width="9.140625" style="1"/>
    <col min="9982" max="9982" width="12.85546875" style="1" customWidth="1"/>
    <col min="9983" max="9983" width="36.42578125" style="1" customWidth="1"/>
    <col min="9984" max="9984" width="11.85546875" style="1" customWidth="1"/>
    <col min="9985" max="9985" width="7.7109375" style="1" customWidth="1"/>
    <col min="9986" max="9986" width="7.28515625" style="1" customWidth="1"/>
    <col min="9987" max="9987" width="6.5703125" style="1" customWidth="1"/>
    <col min="9988" max="9988" width="6.7109375" style="1" customWidth="1"/>
    <col min="9989" max="9989" width="6.85546875" style="1" customWidth="1"/>
    <col min="9990" max="9990" width="7" style="1" customWidth="1"/>
    <col min="9991" max="9998" width="5.7109375" style="1" customWidth="1"/>
    <col min="9999" max="10237" width="9.140625" style="1"/>
    <col min="10238" max="10238" width="12.85546875" style="1" customWidth="1"/>
    <col min="10239" max="10239" width="36.42578125" style="1" customWidth="1"/>
    <col min="10240" max="10240" width="11.85546875" style="1" customWidth="1"/>
    <col min="10241" max="10241" width="7.7109375" style="1" customWidth="1"/>
    <col min="10242" max="10242" width="7.28515625" style="1" customWidth="1"/>
    <col min="10243" max="10243" width="6.5703125" style="1" customWidth="1"/>
    <col min="10244" max="10244" width="6.7109375" style="1" customWidth="1"/>
    <col min="10245" max="10245" width="6.85546875" style="1" customWidth="1"/>
    <col min="10246" max="10246" width="7" style="1" customWidth="1"/>
    <col min="10247" max="10254" width="5.7109375" style="1" customWidth="1"/>
    <col min="10255" max="10493" width="9.140625" style="1"/>
    <col min="10494" max="10494" width="12.85546875" style="1" customWidth="1"/>
    <col min="10495" max="10495" width="36.42578125" style="1" customWidth="1"/>
    <col min="10496" max="10496" width="11.85546875" style="1" customWidth="1"/>
    <col min="10497" max="10497" width="7.7109375" style="1" customWidth="1"/>
    <col min="10498" max="10498" width="7.28515625" style="1" customWidth="1"/>
    <col min="10499" max="10499" width="6.5703125" style="1" customWidth="1"/>
    <col min="10500" max="10500" width="6.7109375" style="1" customWidth="1"/>
    <col min="10501" max="10501" width="6.85546875" style="1" customWidth="1"/>
    <col min="10502" max="10502" width="7" style="1" customWidth="1"/>
    <col min="10503" max="10510" width="5.7109375" style="1" customWidth="1"/>
    <col min="10511" max="10749" width="9.140625" style="1"/>
    <col min="10750" max="10750" width="12.85546875" style="1" customWidth="1"/>
    <col min="10751" max="10751" width="36.42578125" style="1" customWidth="1"/>
    <col min="10752" max="10752" width="11.85546875" style="1" customWidth="1"/>
    <col min="10753" max="10753" width="7.7109375" style="1" customWidth="1"/>
    <col min="10754" max="10754" width="7.28515625" style="1" customWidth="1"/>
    <col min="10755" max="10755" width="6.5703125" style="1" customWidth="1"/>
    <col min="10756" max="10756" width="6.7109375" style="1" customWidth="1"/>
    <col min="10757" max="10757" width="6.85546875" style="1" customWidth="1"/>
    <col min="10758" max="10758" width="7" style="1" customWidth="1"/>
    <col min="10759" max="10766" width="5.7109375" style="1" customWidth="1"/>
    <col min="10767" max="11005" width="9.140625" style="1"/>
    <col min="11006" max="11006" width="12.85546875" style="1" customWidth="1"/>
    <col min="11007" max="11007" width="36.42578125" style="1" customWidth="1"/>
    <col min="11008" max="11008" width="11.85546875" style="1" customWidth="1"/>
    <col min="11009" max="11009" width="7.7109375" style="1" customWidth="1"/>
    <col min="11010" max="11010" width="7.28515625" style="1" customWidth="1"/>
    <col min="11011" max="11011" width="6.5703125" style="1" customWidth="1"/>
    <col min="11012" max="11012" width="6.7109375" style="1" customWidth="1"/>
    <col min="11013" max="11013" width="6.85546875" style="1" customWidth="1"/>
    <col min="11014" max="11014" width="7" style="1" customWidth="1"/>
    <col min="11015" max="11022" width="5.7109375" style="1" customWidth="1"/>
    <col min="11023" max="11261" width="9.140625" style="1"/>
    <col min="11262" max="11262" width="12.85546875" style="1" customWidth="1"/>
    <col min="11263" max="11263" width="36.42578125" style="1" customWidth="1"/>
    <col min="11264" max="11264" width="11.85546875" style="1" customWidth="1"/>
    <col min="11265" max="11265" width="7.7109375" style="1" customWidth="1"/>
    <col min="11266" max="11266" width="7.28515625" style="1" customWidth="1"/>
    <col min="11267" max="11267" width="6.5703125" style="1" customWidth="1"/>
    <col min="11268" max="11268" width="6.7109375" style="1" customWidth="1"/>
    <col min="11269" max="11269" width="6.85546875" style="1" customWidth="1"/>
    <col min="11270" max="11270" width="7" style="1" customWidth="1"/>
    <col min="11271" max="11278" width="5.7109375" style="1" customWidth="1"/>
    <col min="11279" max="11517" width="9.140625" style="1"/>
    <col min="11518" max="11518" width="12.85546875" style="1" customWidth="1"/>
    <col min="11519" max="11519" width="36.42578125" style="1" customWidth="1"/>
    <col min="11520" max="11520" width="11.85546875" style="1" customWidth="1"/>
    <col min="11521" max="11521" width="7.7109375" style="1" customWidth="1"/>
    <col min="11522" max="11522" width="7.28515625" style="1" customWidth="1"/>
    <col min="11523" max="11523" width="6.5703125" style="1" customWidth="1"/>
    <col min="11524" max="11524" width="6.7109375" style="1" customWidth="1"/>
    <col min="11525" max="11525" width="6.85546875" style="1" customWidth="1"/>
    <col min="11526" max="11526" width="7" style="1" customWidth="1"/>
    <col min="11527" max="11534" width="5.7109375" style="1" customWidth="1"/>
    <col min="11535" max="11773" width="9.140625" style="1"/>
    <col min="11774" max="11774" width="12.85546875" style="1" customWidth="1"/>
    <col min="11775" max="11775" width="36.42578125" style="1" customWidth="1"/>
    <col min="11776" max="11776" width="11.85546875" style="1" customWidth="1"/>
    <col min="11777" max="11777" width="7.7109375" style="1" customWidth="1"/>
    <col min="11778" max="11778" width="7.28515625" style="1" customWidth="1"/>
    <col min="11779" max="11779" width="6.5703125" style="1" customWidth="1"/>
    <col min="11780" max="11780" width="6.7109375" style="1" customWidth="1"/>
    <col min="11781" max="11781" width="6.85546875" style="1" customWidth="1"/>
    <col min="11782" max="11782" width="7" style="1" customWidth="1"/>
    <col min="11783" max="11790" width="5.7109375" style="1" customWidth="1"/>
    <col min="11791" max="12029" width="9.140625" style="1"/>
    <col min="12030" max="12030" width="12.85546875" style="1" customWidth="1"/>
    <col min="12031" max="12031" width="36.42578125" style="1" customWidth="1"/>
    <col min="12032" max="12032" width="11.85546875" style="1" customWidth="1"/>
    <col min="12033" max="12033" width="7.7109375" style="1" customWidth="1"/>
    <col min="12034" max="12034" width="7.28515625" style="1" customWidth="1"/>
    <col min="12035" max="12035" width="6.5703125" style="1" customWidth="1"/>
    <col min="12036" max="12036" width="6.7109375" style="1" customWidth="1"/>
    <col min="12037" max="12037" width="6.85546875" style="1" customWidth="1"/>
    <col min="12038" max="12038" width="7" style="1" customWidth="1"/>
    <col min="12039" max="12046" width="5.7109375" style="1" customWidth="1"/>
    <col min="12047" max="12285" width="9.140625" style="1"/>
    <col min="12286" max="12286" width="12.85546875" style="1" customWidth="1"/>
    <col min="12287" max="12287" width="36.42578125" style="1" customWidth="1"/>
    <col min="12288" max="12288" width="11.85546875" style="1" customWidth="1"/>
    <col min="12289" max="12289" width="7.7109375" style="1" customWidth="1"/>
    <col min="12290" max="12290" width="7.28515625" style="1" customWidth="1"/>
    <col min="12291" max="12291" width="6.5703125" style="1" customWidth="1"/>
    <col min="12292" max="12292" width="6.7109375" style="1" customWidth="1"/>
    <col min="12293" max="12293" width="6.85546875" style="1" customWidth="1"/>
    <col min="12294" max="12294" width="7" style="1" customWidth="1"/>
    <col min="12295" max="12302" width="5.7109375" style="1" customWidth="1"/>
    <col min="12303" max="12541" width="9.140625" style="1"/>
    <col min="12542" max="12542" width="12.85546875" style="1" customWidth="1"/>
    <col min="12543" max="12543" width="36.42578125" style="1" customWidth="1"/>
    <col min="12544" max="12544" width="11.85546875" style="1" customWidth="1"/>
    <col min="12545" max="12545" width="7.7109375" style="1" customWidth="1"/>
    <col min="12546" max="12546" width="7.28515625" style="1" customWidth="1"/>
    <col min="12547" max="12547" width="6.5703125" style="1" customWidth="1"/>
    <col min="12548" max="12548" width="6.7109375" style="1" customWidth="1"/>
    <col min="12549" max="12549" width="6.85546875" style="1" customWidth="1"/>
    <col min="12550" max="12550" width="7" style="1" customWidth="1"/>
    <col min="12551" max="12558" width="5.7109375" style="1" customWidth="1"/>
    <col min="12559" max="12797" width="9.140625" style="1"/>
    <col min="12798" max="12798" width="12.85546875" style="1" customWidth="1"/>
    <col min="12799" max="12799" width="36.42578125" style="1" customWidth="1"/>
    <col min="12800" max="12800" width="11.85546875" style="1" customWidth="1"/>
    <col min="12801" max="12801" width="7.7109375" style="1" customWidth="1"/>
    <col min="12802" max="12802" width="7.28515625" style="1" customWidth="1"/>
    <col min="12803" max="12803" width="6.5703125" style="1" customWidth="1"/>
    <col min="12804" max="12804" width="6.7109375" style="1" customWidth="1"/>
    <col min="12805" max="12805" width="6.85546875" style="1" customWidth="1"/>
    <col min="12806" max="12806" width="7" style="1" customWidth="1"/>
    <col min="12807" max="12814" width="5.7109375" style="1" customWidth="1"/>
    <col min="12815" max="13053" width="9.140625" style="1"/>
    <col min="13054" max="13054" width="12.85546875" style="1" customWidth="1"/>
    <col min="13055" max="13055" width="36.42578125" style="1" customWidth="1"/>
    <col min="13056" max="13056" width="11.85546875" style="1" customWidth="1"/>
    <col min="13057" max="13057" width="7.7109375" style="1" customWidth="1"/>
    <col min="13058" max="13058" width="7.28515625" style="1" customWidth="1"/>
    <col min="13059" max="13059" width="6.5703125" style="1" customWidth="1"/>
    <col min="13060" max="13060" width="6.7109375" style="1" customWidth="1"/>
    <col min="13061" max="13061" width="6.85546875" style="1" customWidth="1"/>
    <col min="13062" max="13062" width="7" style="1" customWidth="1"/>
    <col min="13063" max="13070" width="5.7109375" style="1" customWidth="1"/>
    <col min="13071" max="13309" width="9.140625" style="1"/>
    <col min="13310" max="13310" width="12.85546875" style="1" customWidth="1"/>
    <col min="13311" max="13311" width="36.42578125" style="1" customWidth="1"/>
    <col min="13312" max="13312" width="11.85546875" style="1" customWidth="1"/>
    <col min="13313" max="13313" width="7.7109375" style="1" customWidth="1"/>
    <col min="13314" max="13314" width="7.28515625" style="1" customWidth="1"/>
    <col min="13315" max="13315" width="6.5703125" style="1" customWidth="1"/>
    <col min="13316" max="13316" width="6.7109375" style="1" customWidth="1"/>
    <col min="13317" max="13317" width="6.85546875" style="1" customWidth="1"/>
    <col min="13318" max="13318" width="7" style="1" customWidth="1"/>
    <col min="13319" max="13326" width="5.7109375" style="1" customWidth="1"/>
    <col min="13327" max="13565" width="9.140625" style="1"/>
    <col min="13566" max="13566" width="12.85546875" style="1" customWidth="1"/>
    <col min="13567" max="13567" width="36.42578125" style="1" customWidth="1"/>
    <col min="13568" max="13568" width="11.85546875" style="1" customWidth="1"/>
    <col min="13569" max="13569" width="7.7109375" style="1" customWidth="1"/>
    <col min="13570" max="13570" width="7.28515625" style="1" customWidth="1"/>
    <col min="13571" max="13571" width="6.5703125" style="1" customWidth="1"/>
    <col min="13572" max="13572" width="6.7109375" style="1" customWidth="1"/>
    <col min="13573" max="13573" width="6.85546875" style="1" customWidth="1"/>
    <col min="13574" max="13574" width="7" style="1" customWidth="1"/>
    <col min="13575" max="13582" width="5.7109375" style="1" customWidth="1"/>
    <col min="13583" max="13821" width="9.140625" style="1"/>
    <col min="13822" max="13822" width="12.85546875" style="1" customWidth="1"/>
    <col min="13823" max="13823" width="36.42578125" style="1" customWidth="1"/>
    <col min="13824" max="13824" width="11.85546875" style="1" customWidth="1"/>
    <col min="13825" max="13825" width="7.7109375" style="1" customWidth="1"/>
    <col min="13826" max="13826" width="7.28515625" style="1" customWidth="1"/>
    <col min="13827" max="13827" width="6.5703125" style="1" customWidth="1"/>
    <col min="13828" max="13828" width="6.7109375" style="1" customWidth="1"/>
    <col min="13829" max="13829" width="6.85546875" style="1" customWidth="1"/>
    <col min="13830" max="13830" width="7" style="1" customWidth="1"/>
    <col min="13831" max="13838" width="5.7109375" style="1" customWidth="1"/>
    <col min="13839" max="14077" width="9.140625" style="1"/>
    <col min="14078" max="14078" width="12.85546875" style="1" customWidth="1"/>
    <col min="14079" max="14079" width="36.42578125" style="1" customWidth="1"/>
    <col min="14080" max="14080" width="11.85546875" style="1" customWidth="1"/>
    <col min="14081" max="14081" width="7.7109375" style="1" customWidth="1"/>
    <col min="14082" max="14082" width="7.28515625" style="1" customWidth="1"/>
    <col min="14083" max="14083" width="6.5703125" style="1" customWidth="1"/>
    <col min="14084" max="14084" width="6.7109375" style="1" customWidth="1"/>
    <col min="14085" max="14085" width="6.85546875" style="1" customWidth="1"/>
    <col min="14086" max="14086" width="7" style="1" customWidth="1"/>
    <col min="14087" max="14094" width="5.7109375" style="1" customWidth="1"/>
    <col min="14095" max="14333" width="9.140625" style="1"/>
    <col min="14334" max="14334" width="12.85546875" style="1" customWidth="1"/>
    <col min="14335" max="14335" width="36.42578125" style="1" customWidth="1"/>
    <col min="14336" max="14336" width="11.85546875" style="1" customWidth="1"/>
    <col min="14337" max="14337" width="7.7109375" style="1" customWidth="1"/>
    <col min="14338" max="14338" width="7.28515625" style="1" customWidth="1"/>
    <col min="14339" max="14339" width="6.5703125" style="1" customWidth="1"/>
    <col min="14340" max="14340" width="6.7109375" style="1" customWidth="1"/>
    <col min="14341" max="14341" width="6.85546875" style="1" customWidth="1"/>
    <col min="14342" max="14342" width="7" style="1" customWidth="1"/>
    <col min="14343" max="14350" width="5.7109375" style="1" customWidth="1"/>
    <col min="14351" max="14589" width="9.140625" style="1"/>
    <col min="14590" max="14590" width="12.85546875" style="1" customWidth="1"/>
    <col min="14591" max="14591" width="36.42578125" style="1" customWidth="1"/>
    <col min="14592" max="14592" width="11.85546875" style="1" customWidth="1"/>
    <col min="14593" max="14593" width="7.7109375" style="1" customWidth="1"/>
    <col min="14594" max="14594" width="7.28515625" style="1" customWidth="1"/>
    <col min="14595" max="14595" width="6.5703125" style="1" customWidth="1"/>
    <col min="14596" max="14596" width="6.7109375" style="1" customWidth="1"/>
    <col min="14597" max="14597" width="6.85546875" style="1" customWidth="1"/>
    <col min="14598" max="14598" width="7" style="1" customWidth="1"/>
    <col min="14599" max="14606" width="5.7109375" style="1" customWidth="1"/>
    <col min="14607" max="14845" width="9.140625" style="1"/>
    <col min="14846" max="14846" width="12.85546875" style="1" customWidth="1"/>
    <col min="14847" max="14847" width="36.42578125" style="1" customWidth="1"/>
    <col min="14848" max="14848" width="11.85546875" style="1" customWidth="1"/>
    <col min="14849" max="14849" width="7.7109375" style="1" customWidth="1"/>
    <col min="14850" max="14850" width="7.28515625" style="1" customWidth="1"/>
    <col min="14851" max="14851" width="6.5703125" style="1" customWidth="1"/>
    <col min="14852" max="14852" width="6.7109375" style="1" customWidth="1"/>
    <col min="14853" max="14853" width="6.85546875" style="1" customWidth="1"/>
    <col min="14854" max="14854" width="7" style="1" customWidth="1"/>
    <col min="14855" max="14862" width="5.7109375" style="1" customWidth="1"/>
    <col min="14863" max="15101" width="9.140625" style="1"/>
    <col min="15102" max="15102" width="12.85546875" style="1" customWidth="1"/>
    <col min="15103" max="15103" width="36.42578125" style="1" customWidth="1"/>
    <col min="15104" max="15104" width="11.85546875" style="1" customWidth="1"/>
    <col min="15105" max="15105" width="7.7109375" style="1" customWidth="1"/>
    <col min="15106" max="15106" width="7.28515625" style="1" customWidth="1"/>
    <col min="15107" max="15107" width="6.5703125" style="1" customWidth="1"/>
    <col min="15108" max="15108" width="6.7109375" style="1" customWidth="1"/>
    <col min="15109" max="15109" width="6.85546875" style="1" customWidth="1"/>
    <col min="15110" max="15110" width="7" style="1" customWidth="1"/>
    <col min="15111" max="15118" width="5.7109375" style="1" customWidth="1"/>
    <col min="15119" max="15357" width="9.140625" style="1"/>
    <col min="15358" max="15358" width="12.85546875" style="1" customWidth="1"/>
    <col min="15359" max="15359" width="36.42578125" style="1" customWidth="1"/>
    <col min="15360" max="15360" width="11.85546875" style="1" customWidth="1"/>
    <col min="15361" max="15361" width="7.7109375" style="1" customWidth="1"/>
    <col min="15362" max="15362" width="7.28515625" style="1" customWidth="1"/>
    <col min="15363" max="15363" width="6.5703125" style="1" customWidth="1"/>
    <col min="15364" max="15364" width="6.7109375" style="1" customWidth="1"/>
    <col min="15365" max="15365" width="6.85546875" style="1" customWidth="1"/>
    <col min="15366" max="15366" width="7" style="1" customWidth="1"/>
    <col min="15367" max="15374" width="5.7109375" style="1" customWidth="1"/>
    <col min="15375" max="15613" width="9.140625" style="1"/>
    <col min="15614" max="15614" width="12.85546875" style="1" customWidth="1"/>
    <col min="15615" max="15615" width="36.42578125" style="1" customWidth="1"/>
    <col min="15616" max="15616" width="11.85546875" style="1" customWidth="1"/>
    <col min="15617" max="15617" width="7.7109375" style="1" customWidth="1"/>
    <col min="15618" max="15618" width="7.28515625" style="1" customWidth="1"/>
    <col min="15619" max="15619" width="6.5703125" style="1" customWidth="1"/>
    <col min="15620" max="15620" width="6.7109375" style="1" customWidth="1"/>
    <col min="15621" max="15621" width="6.85546875" style="1" customWidth="1"/>
    <col min="15622" max="15622" width="7" style="1" customWidth="1"/>
    <col min="15623" max="15630" width="5.7109375" style="1" customWidth="1"/>
    <col min="15631" max="15869" width="9.140625" style="1"/>
    <col min="15870" max="15870" width="12.85546875" style="1" customWidth="1"/>
    <col min="15871" max="15871" width="36.42578125" style="1" customWidth="1"/>
    <col min="15872" max="15872" width="11.85546875" style="1" customWidth="1"/>
    <col min="15873" max="15873" width="7.7109375" style="1" customWidth="1"/>
    <col min="15874" max="15874" width="7.28515625" style="1" customWidth="1"/>
    <col min="15875" max="15875" width="6.5703125" style="1" customWidth="1"/>
    <col min="15876" max="15876" width="6.7109375" style="1" customWidth="1"/>
    <col min="15877" max="15877" width="6.85546875" style="1" customWidth="1"/>
    <col min="15878" max="15878" width="7" style="1" customWidth="1"/>
    <col min="15879" max="15886" width="5.7109375" style="1" customWidth="1"/>
    <col min="15887" max="16125" width="9.140625" style="1"/>
    <col min="16126" max="16126" width="12.85546875" style="1" customWidth="1"/>
    <col min="16127" max="16127" width="36.42578125" style="1" customWidth="1"/>
    <col min="16128" max="16128" width="11.85546875" style="1" customWidth="1"/>
    <col min="16129" max="16129" width="7.7109375" style="1" customWidth="1"/>
    <col min="16130" max="16130" width="7.28515625" style="1" customWidth="1"/>
    <col min="16131" max="16131" width="6.5703125" style="1" customWidth="1"/>
    <col min="16132" max="16132" width="6.7109375" style="1" customWidth="1"/>
    <col min="16133" max="16133" width="6.85546875" style="1" customWidth="1"/>
    <col min="16134" max="16134" width="7" style="1" customWidth="1"/>
    <col min="16135" max="16142" width="5.7109375" style="1" customWidth="1"/>
    <col min="16143" max="16384" width="9.140625" style="1"/>
  </cols>
  <sheetData>
    <row r="1" spans="1:14" x14ac:dyDescent="0.2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s="16" customFormat="1" ht="12" x14ac:dyDescent="0.2">
      <c r="A2" s="17"/>
      <c r="B2" s="1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5"/>
    </row>
    <row r="3" spans="1:14" ht="15" x14ac:dyDescent="0.25">
      <c r="A3" s="14"/>
      <c r="B3" s="1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18"/>
    </row>
    <row r="4" spans="1:14" ht="15" x14ac:dyDescent="0.25">
      <c r="A4" s="14"/>
      <c r="B4" s="18"/>
      <c r="C4" s="258"/>
      <c r="D4" s="258"/>
      <c r="E4" s="258"/>
      <c r="F4" s="258"/>
      <c r="G4" s="258"/>
      <c r="H4" s="258"/>
      <c r="I4" s="258"/>
      <c r="J4" s="259"/>
      <c r="K4" s="260"/>
      <c r="L4" s="258"/>
      <c r="M4" s="258"/>
      <c r="N4" s="18"/>
    </row>
    <row r="5" spans="1:14" ht="15" x14ac:dyDescent="0.25">
      <c r="A5" s="14"/>
      <c r="B5" s="18"/>
      <c r="C5" s="258"/>
      <c r="D5" s="258"/>
      <c r="E5" s="258"/>
      <c r="F5" s="258"/>
      <c r="G5" s="258"/>
      <c r="H5" s="258"/>
      <c r="I5" s="258"/>
      <c r="J5" s="259"/>
      <c r="K5" s="260"/>
      <c r="L5" s="258"/>
      <c r="M5" s="258"/>
      <c r="N5" s="18"/>
    </row>
    <row r="6" spans="1:14" ht="15" x14ac:dyDescent="0.25">
      <c r="A6" s="14"/>
      <c r="B6" s="18"/>
      <c r="C6" s="258"/>
      <c r="D6" s="258"/>
      <c r="E6" s="258"/>
      <c r="F6" s="258"/>
      <c r="G6" s="258"/>
      <c r="H6" s="258"/>
      <c r="I6" s="258"/>
      <c r="J6" s="259"/>
      <c r="K6" s="260"/>
      <c r="L6" s="258"/>
      <c r="M6" s="258"/>
      <c r="N6" s="18"/>
    </row>
    <row r="7" spans="1:14" x14ac:dyDescent="0.2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</row>
    <row r="8" spans="1:14" ht="12.75" x14ac:dyDescent="0.2">
      <c r="A8" s="180"/>
      <c r="B8" s="183"/>
      <c r="C8" s="262"/>
      <c r="D8" s="263"/>
      <c r="E8" s="264"/>
      <c r="F8" s="264"/>
      <c r="G8" s="264"/>
      <c r="H8" s="264"/>
      <c r="I8" s="265"/>
      <c r="J8" s="248"/>
      <c r="K8" s="248"/>
      <c r="L8" s="248"/>
      <c r="M8" s="248"/>
      <c r="N8" s="249"/>
    </row>
    <row r="9" spans="1:14" ht="12.75" x14ac:dyDescent="0.2">
      <c r="A9" s="181"/>
      <c r="B9" s="184"/>
      <c r="C9" s="230"/>
      <c r="D9" s="234"/>
      <c r="E9" s="235"/>
      <c r="F9" s="235"/>
      <c r="G9" s="235"/>
      <c r="H9" s="235"/>
      <c r="I9" s="266"/>
      <c r="J9" s="251"/>
      <c r="K9" s="251"/>
      <c r="L9" s="251"/>
      <c r="M9" s="251"/>
      <c r="N9" s="252"/>
    </row>
    <row r="10" spans="1:14" ht="12.75" x14ac:dyDescent="0.2">
      <c r="A10" s="181"/>
      <c r="B10" s="184"/>
      <c r="C10" s="230"/>
      <c r="D10" s="180"/>
      <c r="E10" s="180"/>
      <c r="F10" s="191"/>
      <c r="G10" s="192"/>
      <c r="H10" s="193"/>
      <c r="I10" s="194"/>
      <c r="J10" s="195"/>
      <c r="K10" s="196"/>
      <c r="L10" s="195"/>
      <c r="M10" s="196"/>
      <c r="N10" s="195"/>
    </row>
    <row r="11" spans="1:14" ht="12.75" x14ac:dyDescent="0.2">
      <c r="A11" s="181"/>
      <c r="B11" s="184"/>
      <c r="C11" s="230"/>
      <c r="D11" s="187"/>
      <c r="E11" s="189"/>
      <c r="F11" s="180"/>
      <c r="G11" s="196"/>
      <c r="H11" s="197"/>
      <c r="I11" s="267"/>
      <c r="J11" s="183"/>
      <c r="K11" s="183"/>
      <c r="L11" s="183"/>
      <c r="M11" s="183"/>
      <c r="N11" s="183"/>
    </row>
    <row r="12" spans="1:14" ht="12.75" x14ac:dyDescent="0.2">
      <c r="A12" s="181"/>
      <c r="B12" s="184"/>
      <c r="C12" s="230"/>
      <c r="D12" s="187"/>
      <c r="E12" s="189"/>
      <c r="F12" s="187"/>
      <c r="G12" s="180"/>
      <c r="H12" s="218"/>
      <c r="I12" s="268"/>
      <c r="J12" s="270"/>
      <c r="K12" s="270"/>
      <c r="L12" s="270"/>
      <c r="M12" s="270"/>
      <c r="N12" s="270"/>
    </row>
    <row r="13" spans="1:14" ht="12.75" x14ac:dyDescent="0.2">
      <c r="A13" s="181"/>
      <c r="B13" s="184"/>
      <c r="C13" s="230"/>
      <c r="D13" s="187"/>
      <c r="E13" s="189"/>
      <c r="F13" s="187"/>
      <c r="G13" s="187"/>
      <c r="H13" s="219"/>
      <c r="I13" s="268"/>
      <c r="J13" s="270"/>
      <c r="K13" s="270"/>
      <c r="L13" s="270"/>
      <c r="M13" s="270"/>
      <c r="N13" s="270"/>
    </row>
    <row r="14" spans="1:14" ht="12.75" x14ac:dyDescent="0.2">
      <c r="A14" s="181"/>
      <c r="B14" s="184"/>
      <c r="C14" s="230"/>
      <c r="D14" s="187"/>
      <c r="E14" s="189"/>
      <c r="F14" s="187"/>
      <c r="G14" s="187"/>
      <c r="H14" s="219"/>
      <c r="I14" s="268"/>
      <c r="J14" s="270"/>
      <c r="K14" s="270"/>
      <c r="L14" s="270"/>
      <c r="M14" s="270"/>
      <c r="N14" s="270"/>
    </row>
    <row r="15" spans="1:14" ht="12.75" x14ac:dyDescent="0.2">
      <c r="A15" s="181"/>
      <c r="B15" s="184"/>
      <c r="C15" s="230"/>
      <c r="D15" s="187"/>
      <c r="E15" s="189"/>
      <c r="F15" s="187"/>
      <c r="G15" s="187"/>
      <c r="H15" s="219"/>
      <c r="I15" s="268"/>
      <c r="J15" s="270"/>
      <c r="K15" s="270"/>
      <c r="L15" s="270"/>
      <c r="M15" s="270"/>
      <c r="N15" s="270"/>
    </row>
    <row r="16" spans="1:14" ht="12.75" x14ac:dyDescent="0.2">
      <c r="A16" s="181"/>
      <c r="B16" s="184"/>
      <c r="C16" s="230"/>
      <c r="D16" s="187"/>
      <c r="E16" s="189"/>
      <c r="F16" s="187"/>
      <c r="G16" s="187"/>
      <c r="H16" s="219"/>
      <c r="I16" s="268"/>
      <c r="J16" s="270"/>
      <c r="K16" s="270"/>
      <c r="L16" s="270"/>
      <c r="M16" s="270"/>
      <c r="N16" s="270"/>
    </row>
    <row r="17" spans="1:14" ht="12.75" x14ac:dyDescent="0.2">
      <c r="A17" s="181"/>
      <c r="B17" s="184"/>
      <c r="C17" s="230"/>
      <c r="D17" s="187"/>
      <c r="E17" s="189"/>
      <c r="F17" s="187"/>
      <c r="G17" s="187"/>
      <c r="H17" s="219"/>
      <c r="I17" s="268"/>
      <c r="J17" s="270"/>
      <c r="K17" s="270"/>
      <c r="L17" s="270"/>
      <c r="M17" s="270"/>
      <c r="N17" s="270"/>
    </row>
    <row r="18" spans="1:14" ht="12.75" x14ac:dyDescent="0.2">
      <c r="A18" s="182"/>
      <c r="B18" s="184"/>
      <c r="C18" s="230"/>
      <c r="D18" s="188"/>
      <c r="E18" s="190"/>
      <c r="F18" s="188"/>
      <c r="G18" s="188"/>
      <c r="H18" s="220"/>
      <c r="I18" s="269"/>
      <c r="J18" s="271"/>
      <c r="K18" s="270"/>
      <c r="L18" s="270"/>
      <c r="M18" s="270"/>
      <c r="N18" s="270"/>
    </row>
    <row r="19" spans="1:14" s="2" customFormat="1" ht="12.75" x14ac:dyDescent="0.2">
      <c r="A19" s="9"/>
      <c r="B19" s="9"/>
      <c r="C19" s="9"/>
      <c r="D19" s="9"/>
      <c r="E19" s="9"/>
      <c r="F19" s="9"/>
      <c r="G19" s="9"/>
      <c r="H19" s="10"/>
      <c r="I19" s="11"/>
      <c r="J19" s="9"/>
      <c r="K19" s="9"/>
      <c r="L19" s="9"/>
      <c r="M19" s="9"/>
      <c r="N19" s="9"/>
    </row>
    <row r="20" spans="1:14" s="2" customFormat="1" ht="12.75" x14ac:dyDescent="0.2">
      <c r="A20" s="19"/>
      <c r="B20" s="20"/>
      <c r="C20" s="21"/>
      <c r="D20" s="19"/>
      <c r="E20" s="19"/>
      <c r="F20" s="19"/>
      <c r="G20" s="19"/>
      <c r="H20" s="22"/>
      <c r="I20" s="23"/>
      <c r="J20" s="19"/>
      <c r="K20" s="19"/>
      <c r="L20" s="19"/>
      <c r="M20" s="19"/>
      <c r="N20" s="19"/>
    </row>
    <row r="21" spans="1:14" s="2" customFormat="1" ht="12.75" x14ac:dyDescent="0.2">
      <c r="A21" s="24"/>
      <c r="B21" s="25"/>
      <c r="C21" s="26"/>
      <c r="D21" s="27"/>
      <c r="E21" s="27"/>
      <c r="F21" s="27"/>
      <c r="G21" s="27"/>
      <c r="H21" s="28"/>
      <c r="I21" s="29"/>
      <c r="J21" s="27"/>
      <c r="K21" s="27"/>
      <c r="L21" s="27"/>
      <c r="M21" s="27"/>
      <c r="N21" s="27"/>
    </row>
    <row r="22" spans="1:14" s="2" customFormat="1" ht="12.75" x14ac:dyDescent="0.2">
      <c r="A22" s="30"/>
      <c r="B22" s="31"/>
      <c r="C22" s="32"/>
      <c r="D22" s="30"/>
      <c r="E22" s="30"/>
      <c r="F22" s="30"/>
      <c r="G22" s="30"/>
      <c r="H22" s="33"/>
      <c r="I22" s="34"/>
      <c r="J22" s="30"/>
      <c r="K22" s="30"/>
      <c r="L22" s="30"/>
      <c r="M22" s="30"/>
      <c r="N22" s="30"/>
    </row>
    <row r="23" spans="1:14" s="2" customFormat="1" ht="12.75" x14ac:dyDescent="0.2">
      <c r="A23" s="30"/>
      <c r="B23" s="31"/>
      <c r="C23" s="32"/>
      <c r="D23" s="30"/>
      <c r="E23" s="30"/>
      <c r="F23" s="30"/>
      <c r="G23" s="30"/>
      <c r="H23" s="33"/>
      <c r="I23" s="34"/>
      <c r="J23" s="30"/>
      <c r="K23" s="30"/>
      <c r="L23" s="30"/>
      <c r="M23" s="30"/>
      <c r="N23" s="30"/>
    </row>
    <row r="24" spans="1:14" s="2" customFormat="1" ht="12.75" x14ac:dyDescent="0.2">
      <c r="A24" s="30"/>
      <c r="B24" s="31"/>
      <c r="C24" s="32"/>
      <c r="D24" s="30"/>
      <c r="E24" s="30"/>
      <c r="F24" s="30"/>
      <c r="G24" s="30"/>
      <c r="H24" s="33"/>
      <c r="I24" s="34"/>
      <c r="J24" s="30"/>
      <c r="K24" s="30"/>
      <c r="L24" s="30"/>
      <c r="M24" s="30"/>
      <c r="N24" s="30"/>
    </row>
    <row r="25" spans="1:14" s="2" customFormat="1" ht="12.75" x14ac:dyDescent="0.2">
      <c r="A25" s="30"/>
      <c r="B25" s="31"/>
      <c r="C25" s="32"/>
      <c r="D25" s="30"/>
      <c r="E25" s="30"/>
      <c r="F25" s="30"/>
      <c r="G25" s="30"/>
      <c r="H25" s="33"/>
      <c r="I25" s="34"/>
      <c r="J25" s="30"/>
      <c r="K25" s="30"/>
      <c r="L25" s="30"/>
      <c r="M25" s="30"/>
      <c r="N25" s="30"/>
    </row>
    <row r="26" spans="1:14" s="2" customFormat="1" ht="12.75" x14ac:dyDescent="0.2">
      <c r="A26" s="30"/>
      <c r="B26" s="31"/>
      <c r="C26" s="32"/>
      <c r="D26" s="30"/>
      <c r="E26" s="30"/>
      <c r="F26" s="30"/>
      <c r="G26" s="30"/>
      <c r="H26" s="33"/>
      <c r="I26" s="34"/>
      <c r="J26" s="30"/>
      <c r="K26" s="30"/>
      <c r="L26" s="30"/>
      <c r="M26" s="30"/>
      <c r="N26" s="30"/>
    </row>
    <row r="27" spans="1:14" s="2" customFormat="1" ht="12.75" x14ac:dyDescent="0.2">
      <c r="A27" s="30"/>
      <c r="B27" s="35"/>
      <c r="C27" s="32"/>
      <c r="D27" s="30"/>
      <c r="E27" s="30"/>
      <c r="F27" s="30"/>
      <c r="G27" s="30"/>
      <c r="H27" s="33"/>
      <c r="I27" s="34"/>
      <c r="J27" s="30"/>
      <c r="K27" s="30"/>
      <c r="L27" s="30"/>
      <c r="M27" s="30"/>
      <c r="N27" s="30"/>
    </row>
    <row r="28" spans="1:14" s="2" customFormat="1" ht="12.75" x14ac:dyDescent="0.2">
      <c r="A28" s="30"/>
      <c r="B28" s="35"/>
      <c r="C28" s="32"/>
      <c r="D28" s="30"/>
      <c r="E28" s="30"/>
      <c r="F28" s="30"/>
      <c r="G28" s="30"/>
      <c r="H28" s="33"/>
      <c r="I28" s="34"/>
      <c r="J28" s="30"/>
      <c r="K28" s="30"/>
      <c r="L28" s="30"/>
      <c r="M28" s="30"/>
      <c r="N28" s="30"/>
    </row>
    <row r="29" spans="1:14" s="2" customFormat="1" ht="12.75" x14ac:dyDescent="0.2">
      <c r="A29" s="30"/>
      <c r="B29" s="36"/>
      <c r="C29" s="32"/>
      <c r="D29" s="30"/>
      <c r="E29" s="30"/>
      <c r="F29" s="30"/>
      <c r="G29" s="30"/>
      <c r="H29" s="33"/>
      <c r="I29" s="34"/>
      <c r="J29" s="30"/>
      <c r="K29" s="30"/>
      <c r="L29" s="30"/>
      <c r="M29" s="30"/>
      <c r="N29" s="30"/>
    </row>
    <row r="30" spans="1:14" s="2" customFormat="1" ht="12.75" x14ac:dyDescent="0.2">
      <c r="A30" s="30"/>
      <c r="B30" s="37"/>
      <c r="C30" s="32"/>
      <c r="D30" s="30"/>
      <c r="E30" s="30"/>
      <c r="F30" s="30"/>
      <c r="G30" s="30"/>
      <c r="H30" s="33"/>
      <c r="I30" s="34"/>
      <c r="J30" s="30"/>
      <c r="K30" s="30"/>
      <c r="L30" s="30"/>
      <c r="M30" s="30"/>
      <c r="N30" s="30"/>
    </row>
    <row r="31" spans="1:14" s="2" customFormat="1" ht="12.75" x14ac:dyDescent="0.2">
      <c r="A31" s="38"/>
      <c r="B31" s="39"/>
      <c r="C31" s="21"/>
      <c r="D31" s="19"/>
      <c r="E31" s="19"/>
      <c r="F31" s="19"/>
      <c r="G31" s="19"/>
      <c r="H31" s="22"/>
      <c r="I31" s="23"/>
      <c r="J31" s="19"/>
      <c r="K31" s="19"/>
      <c r="L31" s="19"/>
      <c r="M31" s="19"/>
      <c r="N31" s="19"/>
    </row>
    <row r="32" spans="1:14" s="2" customFormat="1" ht="12.75" x14ac:dyDescent="0.2">
      <c r="A32" s="30"/>
      <c r="B32" s="31"/>
      <c r="C32" s="32"/>
      <c r="D32" s="30"/>
      <c r="E32" s="30"/>
      <c r="F32" s="30"/>
      <c r="G32" s="30"/>
      <c r="H32" s="33"/>
      <c r="I32" s="34"/>
      <c r="J32" s="30"/>
      <c r="K32" s="30"/>
      <c r="L32" s="30"/>
      <c r="M32" s="30"/>
      <c r="N32" s="30"/>
    </row>
    <row r="33" spans="1:134" s="2" customFormat="1" ht="12.75" x14ac:dyDescent="0.2">
      <c r="A33" s="30"/>
      <c r="B33" s="31"/>
      <c r="C33" s="32"/>
      <c r="D33" s="30"/>
      <c r="E33" s="30"/>
      <c r="F33" s="30"/>
      <c r="G33" s="30"/>
      <c r="H33" s="33"/>
      <c r="I33" s="34"/>
      <c r="J33" s="30"/>
      <c r="K33" s="30"/>
      <c r="L33" s="30"/>
      <c r="M33" s="30"/>
      <c r="N33" s="30"/>
    </row>
    <row r="34" spans="1:134" s="2" customFormat="1" ht="12.75" x14ac:dyDescent="0.2">
      <c r="A34" s="30"/>
      <c r="B34" s="31"/>
      <c r="C34" s="32"/>
      <c r="D34" s="30"/>
      <c r="E34" s="30"/>
      <c r="F34" s="30"/>
      <c r="G34" s="30"/>
      <c r="H34" s="33"/>
      <c r="I34" s="34"/>
      <c r="J34" s="30"/>
      <c r="K34" s="30"/>
      <c r="L34" s="30"/>
      <c r="M34" s="30"/>
      <c r="N34" s="30"/>
    </row>
    <row r="35" spans="1:134" s="3" customFormat="1" ht="12.75" x14ac:dyDescent="0.2">
      <c r="A35" s="38"/>
      <c r="B35" s="40"/>
      <c r="C35" s="21"/>
      <c r="D35" s="38"/>
      <c r="E35" s="19"/>
      <c r="F35" s="41"/>
      <c r="G35" s="19"/>
      <c r="H35" s="42"/>
      <c r="I35" s="43"/>
      <c r="J35" s="41"/>
      <c r="K35" s="41"/>
      <c r="L35" s="41"/>
      <c r="M35" s="41"/>
      <c r="N35" s="41"/>
    </row>
    <row r="36" spans="1:134" s="3" customFormat="1" ht="12.75" x14ac:dyDescent="0.2">
      <c r="A36" s="44"/>
      <c r="B36" s="31"/>
      <c r="C36" s="32"/>
      <c r="D36" s="45"/>
      <c r="E36" s="30"/>
      <c r="F36" s="45"/>
      <c r="G36" s="30"/>
      <c r="H36" s="46"/>
      <c r="I36" s="47"/>
      <c r="J36" s="45"/>
      <c r="K36" s="45"/>
      <c r="L36" s="45"/>
      <c r="M36" s="45"/>
      <c r="N36" s="45"/>
    </row>
    <row r="37" spans="1:134" ht="12.75" x14ac:dyDescent="0.2">
      <c r="A37" s="44"/>
      <c r="B37" s="48"/>
      <c r="C37" s="49"/>
      <c r="D37" s="45"/>
      <c r="E37" s="30"/>
      <c r="F37" s="45"/>
      <c r="G37" s="30"/>
      <c r="H37" s="50"/>
      <c r="I37" s="51"/>
      <c r="J37" s="52"/>
      <c r="K37" s="52"/>
      <c r="L37" s="52"/>
      <c r="M37" s="52"/>
      <c r="N37" s="5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</row>
    <row r="38" spans="1:134" ht="12.75" x14ac:dyDescent="0.2">
      <c r="A38" s="44"/>
      <c r="B38" s="31"/>
      <c r="C38" s="32"/>
      <c r="D38" s="45"/>
      <c r="E38" s="30"/>
      <c r="F38" s="45"/>
      <c r="G38" s="30"/>
      <c r="H38" s="50"/>
      <c r="I38" s="51"/>
      <c r="J38" s="52"/>
      <c r="K38" s="52"/>
      <c r="L38" s="52"/>
      <c r="M38" s="52"/>
      <c r="N38" s="5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</row>
    <row r="39" spans="1:134" ht="12.75" x14ac:dyDescent="0.2">
      <c r="A39" s="44"/>
      <c r="B39" s="31"/>
      <c r="C39" s="32"/>
      <c r="D39" s="45"/>
      <c r="E39" s="30"/>
      <c r="F39" s="45"/>
      <c r="G39" s="30"/>
      <c r="H39" s="50"/>
      <c r="I39" s="51"/>
      <c r="J39" s="52"/>
      <c r="K39" s="52"/>
      <c r="L39" s="52"/>
      <c r="M39" s="52"/>
      <c r="N39" s="5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</row>
    <row r="40" spans="1:134" s="4" customFormat="1" ht="12.75" x14ac:dyDescent="0.2">
      <c r="A40" s="53"/>
      <c r="B40" s="31"/>
      <c r="C40" s="54"/>
      <c r="D40" s="45"/>
      <c r="E40" s="30"/>
      <c r="F40" s="45"/>
      <c r="G40" s="30"/>
      <c r="H40" s="46"/>
      <c r="I40" s="47"/>
      <c r="J40" s="45"/>
      <c r="K40" s="45"/>
      <c r="L40" s="45"/>
      <c r="M40" s="45"/>
      <c r="N40" s="4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</row>
    <row r="41" spans="1:134" s="4" customFormat="1" ht="12.75" x14ac:dyDescent="0.2">
      <c r="A41" s="19"/>
      <c r="B41" s="40"/>
      <c r="C41" s="21"/>
      <c r="D41" s="19"/>
      <c r="E41" s="19"/>
      <c r="F41" s="19"/>
      <c r="G41" s="19"/>
      <c r="H41" s="22"/>
      <c r="I41" s="43"/>
      <c r="J41" s="41"/>
      <c r="K41" s="41"/>
      <c r="L41" s="41"/>
      <c r="M41" s="41"/>
      <c r="N41" s="4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</row>
    <row r="42" spans="1:134" s="6" customFormat="1" ht="18.75" x14ac:dyDescent="0.3">
      <c r="A42" s="38"/>
      <c r="B42" s="40"/>
      <c r="C42" s="21"/>
      <c r="D42" s="19"/>
      <c r="E42" s="19"/>
      <c r="F42" s="19"/>
      <c r="G42" s="19"/>
      <c r="H42" s="22"/>
      <c r="I42" s="43"/>
      <c r="J42" s="41"/>
      <c r="K42" s="41"/>
      <c r="L42" s="41"/>
      <c r="M42" s="41"/>
      <c r="N42" s="41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</row>
    <row r="43" spans="1:134" ht="12.75" x14ac:dyDescent="0.2">
      <c r="A43" s="38"/>
      <c r="B43" s="40"/>
      <c r="C43" s="21"/>
      <c r="D43" s="19"/>
      <c r="E43" s="19"/>
      <c r="F43" s="19"/>
      <c r="G43" s="19"/>
      <c r="H43" s="22"/>
      <c r="I43" s="43"/>
      <c r="J43" s="41"/>
      <c r="K43" s="41"/>
      <c r="L43" s="41"/>
      <c r="M43" s="41"/>
      <c r="N43" s="41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</row>
    <row r="44" spans="1:134" ht="12.75" x14ac:dyDescent="0.2">
      <c r="A44" s="55"/>
      <c r="B44" s="36"/>
      <c r="C44" s="56"/>
      <c r="D44" s="45"/>
      <c r="E44" s="53"/>
      <c r="F44" s="45"/>
      <c r="G44" s="53"/>
      <c r="H44" s="46"/>
      <c r="I44" s="47"/>
      <c r="J44" s="45"/>
      <c r="K44" s="45"/>
      <c r="L44" s="45"/>
      <c r="M44" s="45"/>
      <c r="N44" s="4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</row>
    <row r="45" spans="1:134" s="3" customFormat="1" ht="12.75" x14ac:dyDescent="0.2">
      <c r="A45" s="53"/>
      <c r="B45" s="36"/>
      <c r="C45" s="49"/>
      <c r="D45" s="45"/>
      <c r="E45" s="45"/>
      <c r="F45" s="45"/>
      <c r="G45" s="45"/>
      <c r="H45" s="46"/>
      <c r="I45" s="47"/>
      <c r="J45" s="45"/>
      <c r="K45" s="45"/>
      <c r="L45" s="45"/>
      <c r="M45" s="45"/>
      <c r="N45" s="45"/>
    </row>
    <row r="46" spans="1:134" ht="12.75" x14ac:dyDescent="0.2">
      <c r="A46" s="38"/>
      <c r="B46" s="57"/>
      <c r="C46" s="21"/>
      <c r="D46" s="41"/>
      <c r="E46" s="41"/>
      <c r="F46" s="41"/>
      <c r="G46" s="41"/>
      <c r="H46" s="42"/>
      <c r="I46" s="43"/>
      <c r="J46" s="41"/>
      <c r="K46" s="41"/>
      <c r="L46" s="41"/>
      <c r="M46" s="41"/>
      <c r="N46" s="41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134" ht="12.75" x14ac:dyDescent="0.2">
      <c r="A47" s="58"/>
      <c r="B47" s="59"/>
      <c r="C47" s="56"/>
      <c r="D47" s="45"/>
      <c r="E47" s="53"/>
      <c r="F47" s="45"/>
      <c r="G47" s="53"/>
      <c r="H47" s="46"/>
      <c r="I47" s="47"/>
      <c r="J47" s="45"/>
      <c r="K47" s="45"/>
      <c r="L47" s="45"/>
      <c r="M47" s="45"/>
      <c r="N47" s="4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134" s="3" customFormat="1" ht="12.75" x14ac:dyDescent="0.2">
      <c r="A48" s="53"/>
      <c r="B48" s="36"/>
      <c r="C48" s="49"/>
      <c r="D48" s="45"/>
      <c r="E48" s="45"/>
      <c r="F48" s="45"/>
      <c r="G48" s="45"/>
      <c r="H48" s="46"/>
      <c r="I48" s="47"/>
      <c r="J48" s="45"/>
      <c r="K48" s="45"/>
      <c r="L48" s="45"/>
      <c r="M48" s="45"/>
      <c r="N48" s="45"/>
    </row>
    <row r="49" spans="1:127" ht="12.75" x14ac:dyDescent="0.2">
      <c r="A49" s="38"/>
      <c r="B49" s="60"/>
      <c r="C49" s="21"/>
      <c r="D49" s="41"/>
      <c r="E49" s="41"/>
      <c r="F49" s="41"/>
      <c r="G49" s="41"/>
      <c r="H49" s="42"/>
      <c r="I49" s="43"/>
      <c r="J49" s="41"/>
      <c r="K49" s="41"/>
      <c r="L49" s="41"/>
      <c r="M49" s="41"/>
      <c r="N49" s="41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</row>
    <row r="50" spans="1:127" ht="12.75" x14ac:dyDescent="0.2">
      <c r="A50" s="61"/>
      <c r="B50" s="36"/>
      <c r="C50" s="56"/>
      <c r="D50" s="45"/>
      <c r="E50" s="45"/>
      <c r="F50" s="45"/>
      <c r="G50" s="45"/>
      <c r="H50" s="46"/>
      <c r="I50" s="47"/>
      <c r="J50" s="45"/>
      <c r="K50" s="45"/>
      <c r="L50" s="45"/>
      <c r="M50" s="45"/>
      <c r="N50" s="4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</row>
    <row r="51" spans="1:127" s="4" customFormat="1" ht="12.75" x14ac:dyDescent="0.2">
      <c r="A51" s="53"/>
      <c r="B51" s="36"/>
      <c r="C51" s="49"/>
      <c r="D51" s="62"/>
      <c r="E51" s="62"/>
      <c r="F51" s="45"/>
      <c r="G51" s="62"/>
      <c r="H51" s="63"/>
      <c r="I51" s="47"/>
      <c r="J51" s="45"/>
      <c r="K51" s="45"/>
      <c r="L51" s="45"/>
      <c r="M51" s="45"/>
      <c r="N51" s="4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</row>
    <row r="52" spans="1:127" ht="12.75" x14ac:dyDescent="0.2">
      <c r="A52" s="38"/>
      <c r="B52" s="40"/>
      <c r="C52" s="21"/>
      <c r="D52" s="41"/>
      <c r="E52" s="41"/>
      <c r="F52" s="41"/>
      <c r="G52" s="41"/>
      <c r="H52" s="42"/>
      <c r="I52" s="43"/>
      <c r="J52" s="41"/>
      <c r="K52" s="41"/>
      <c r="L52" s="41"/>
      <c r="M52" s="41"/>
      <c r="N52" s="41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</row>
    <row r="53" spans="1:127" ht="12.75" x14ac:dyDescent="0.2">
      <c r="A53" s="61"/>
      <c r="B53" s="36"/>
      <c r="C53" s="56"/>
      <c r="D53" s="45"/>
      <c r="E53" s="45"/>
      <c r="F53" s="45"/>
      <c r="G53" s="45"/>
      <c r="H53" s="46"/>
      <c r="I53" s="47"/>
      <c r="J53" s="45"/>
      <c r="K53" s="45"/>
      <c r="L53" s="45"/>
      <c r="M53" s="45"/>
      <c r="N53" s="4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</row>
    <row r="54" spans="1:127" ht="12.75" x14ac:dyDescent="0.2">
      <c r="A54" s="61"/>
      <c r="B54" s="36"/>
      <c r="C54" s="56"/>
      <c r="D54" s="45"/>
      <c r="E54" s="45"/>
      <c r="F54" s="45"/>
      <c r="G54" s="45"/>
      <c r="H54" s="46"/>
      <c r="I54" s="47"/>
      <c r="J54" s="45"/>
      <c r="K54" s="45"/>
      <c r="L54" s="45"/>
      <c r="M54" s="45"/>
      <c r="N54" s="4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</row>
    <row r="55" spans="1:127" s="4" customFormat="1" ht="12.75" x14ac:dyDescent="0.2">
      <c r="A55" s="53"/>
      <c r="B55" s="36"/>
      <c r="C55" s="49"/>
      <c r="D55" s="62"/>
      <c r="E55" s="62"/>
      <c r="F55" s="45"/>
      <c r="G55" s="62"/>
      <c r="H55" s="63"/>
      <c r="I55" s="47"/>
      <c r="J55" s="45"/>
      <c r="K55" s="45"/>
      <c r="L55" s="45"/>
      <c r="M55" s="45"/>
      <c r="N55" s="4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</row>
    <row r="56" spans="1:127" ht="12.75" x14ac:dyDescent="0.2">
      <c r="A56" s="38"/>
      <c r="B56" s="40"/>
      <c r="C56" s="21"/>
      <c r="D56" s="41"/>
      <c r="E56" s="41"/>
      <c r="F56" s="41"/>
      <c r="G56" s="41"/>
      <c r="H56" s="42"/>
      <c r="I56" s="43"/>
      <c r="J56" s="41"/>
      <c r="K56" s="41"/>
      <c r="L56" s="41"/>
      <c r="M56" s="41"/>
      <c r="N56" s="4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</row>
    <row r="57" spans="1:127" ht="12.75" x14ac:dyDescent="0.2">
      <c r="A57" s="61"/>
      <c r="B57" s="36"/>
      <c r="C57" s="56"/>
      <c r="D57" s="45"/>
      <c r="E57" s="45"/>
      <c r="F57" s="45"/>
      <c r="G57" s="45"/>
      <c r="H57" s="46"/>
      <c r="I57" s="47"/>
      <c r="J57" s="45"/>
      <c r="K57" s="45"/>
      <c r="L57" s="45"/>
      <c r="M57" s="45"/>
      <c r="N57" s="4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</row>
    <row r="58" spans="1:127" ht="12.75" x14ac:dyDescent="0.2">
      <c r="A58" s="61"/>
      <c r="B58" s="36"/>
      <c r="C58" s="56"/>
      <c r="D58" s="45"/>
      <c r="E58" s="45"/>
      <c r="F58" s="45"/>
      <c r="G58" s="45"/>
      <c r="H58" s="46"/>
      <c r="I58" s="47"/>
      <c r="J58" s="45"/>
      <c r="K58" s="45"/>
      <c r="L58" s="45"/>
      <c r="M58" s="45"/>
      <c r="N58" s="4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</row>
    <row r="59" spans="1:127" s="4" customFormat="1" ht="12.75" x14ac:dyDescent="0.2">
      <c r="A59" s="53"/>
      <c r="B59" s="36"/>
      <c r="C59" s="49"/>
      <c r="D59" s="62"/>
      <c r="E59" s="62"/>
      <c r="F59" s="45"/>
      <c r="G59" s="62"/>
      <c r="H59" s="63"/>
      <c r="I59" s="47"/>
      <c r="J59" s="45"/>
      <c r="K59" s="45"/>
      <c r="L59" s="45"/>
      <c r="M59" s="45"/>
      <c r="N59" s="4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</row>
    <row r="60" spans="1:127" ht="12.75" x14ac:dyDescent="0.2">
      <c r="A60" s="38"/>
      <c r="B60" s="40"/>
      <c r="C60" s="21"/>
      <c r="D60" s="41"/>
      <c r="E60" s="41"/>
      <c r="F60" s="41"/>
      <c r="G60" s="41"/>
      <c r="H60" s="42"/>
      <c r="I60" s="43"/>
      <c r="J60" s="41"/>
      <c r="K60" s="41"/>
      <c r="L60" s="41"/>
      <c r="M60" s="41"/>
      <c r="N60" s="4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</row>
    <row r="61" spans="1:127" ht="12.75" x14ac:dyDescent="0.2">
      <c r="A61" s="61"/>
      <c r="B61" s="36"/>
      <c r="C61" s="56"/>
      <c r="D61" s="45"/>
      <c r="E61" s="45"/>
      <c r="F61" s="45"/>
      <c r="G61" s="45"/>
      <c r="H61" s="46"/>
      <c r="I61" s="47"/>
      <c r="J61" s="45"/>
      <c r="K61" s="45"/>
      <c r="L61" s="45"/>
      <c r="M61" s="45"/>
      <c r="N61" s="4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</row>
    <row r="62" spans="1:127" ht="12.75" x14ac:dyDescent="0.2">
      <c r="A62" s="61"/>
      <c r="B62" s="36"/>
      <c r="C62" s="49"/>
      <c r="D62" s="45"/>
      <c r="E62" s="45"/>
      <c r="F62" s="45"/>
      <c r="G62" s="45"/>
      <c r="H62" s="46"/>
      <c r="I62" s="47"/>
      <c r="J62" s="45"/>
      <c r="K62" s="45"/>
      <c r="L62" s="45"/>
      <c r="M62" s="45"/>
      <c r="N62" s="4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</row>
    <row r="63" spans="1:127" s="4" customFormat="1" ht="12.75" x14ac:dyDescent="0.2">
      <c r="A63" s="53"/>
      <c r="B63" s="36"/>
      <c r="C63" s="49"/>
      <c r="D63" s="62"/>
      <c r="E63" s="62"/>
      <c r="F63" s="45"/>
      <c r="G63" s="62"/>
      <c r="H63" s="63"/>
      <c r="I63" s="47"/>
      <c r="J63" s="45"/>
      <c r="K63" s="45"/>
      <c r="L63" s="45"/>
      <c r="M63" s="45"/>
      <c r="N63" s="4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</row>
    <row r="64" spans="1:127" ht="12.75" x14ac:dyDescent="0.2">
      <c r="A64" s="38"/>
      <c r="B64" s="40"/>
      <c r="C64" s="21"/>
      <c r="D64" s="41"/>
      <c r="E64" s="41"/>
      <c r="F64" s="41"/>
      <c r="G64" s="41"/>
      <c r="H64" s="42"/>
      <c r="I64" s="43"/>
      <c r="J64" s="41"/>
      <c r="K64" s="41"/>
      <c r="L64" s="41"/>
      <c r="M64" s="41"/>
      <c r="N64" s="41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</row>
    <row r="65" spans="1:127" ht="12.75" x14ac:dyDescent="0.2">
      <c r="A65" s="61"/>
      <c r="B65" s="36"/>
      <c r="C65" s="56"/>
      <c r="D65" s="45"/>
      <c r="E65" s="45"/>
      <c r="F65" s="45"/>
      <c r="G65" s="45"/>
      <c r="H65" s="46"/>
      <c r="I65" s="47"/>
      <c r="J65" s="45"/>
      <c r="K65" s="45"/>
      <c r="L65" s="45"/>
      <c r="M65" s="45"/>
      <c r="N65" s="4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</row>
    <row r="66" spans="1:127" ht="12.75" x14ac:dyDescent="0.2">
      <c r="A66" s="61"/>
      <c r="B66" s="36"/>
      <c r="C66" s="49"/>
      <c r="D66" s="45"/>
      <c r="E66" s="45"/>
      <c r="F66" s="45"/>
      <c r="G66" s="45"/>
      <c r="H66" s="46"/>
      <c r="I66" s="47"/>
      <c r="J66" s="45"/>
      <c r="K66" s="45"/>
      <c r="L66" s="45"/>
      <c r="M66" s="45"/>
      <c r="N66" s="4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</row>
    <row r="67" spans="1:127" s="4" customFormat="1" ht="12.75" x14ac:dyDescent="0.2">
      <c r="A67" s="53"/>
      <c r="B67" s="36"/>
      <c r="C67" s="54"/>
      <c r="D67" s="62"/>
      <c r="E67" s="62"/>
      <c r="F67" s="45"/>
      <c r="G67" s="62"/>
      <c r="H67" s="63"/>
      <c r="I67" s="47"/>
      <c r="J67" s="45"/>
      <c r="K67" s="45"/>
      <c r="L67" s="45"/>
      <c r="M67" s="45"/>
      <c r="N67" s="4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</row>
    <row r="68" spans="1:127" ht="12.75" x14ac:dyDescent="0.2">
      <c r="A68" s="38"/>
      <c r="B68" s="40"/>
      <c r="C68" s="21"/>
      <c r="D68" s="41"/>
      <c r="E68" s="41"/>
      <c r="F68" s="41"/>
      <c r="G68" s="41"/>
      <c r="H68" s="42"/>
      <c r="I68" s="43"/>
      <c r="J68" s="41"/>
      <c r="K68" s="41"/>
      <c r="L68" s="41"/>
      <c r="M68" s="41"/>
      <c r="N68" s="41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</row>
    <row r="69" spans="1:127" ht="12.75" x14ac:dyDescent="0.2">
      <c r="A69" s="61"/>
      <c r="B69" s="36"/>
      <c r="C69" s="56"/>
      <c r="D69" s="45"/>
      <c r="E69" s="45"/>
      <c r="F69" s="45"/>
      <c r="G69" s="45"/>
      <c r="H69" s="46"/>
      <c r="I69" s="47"/>
      <c r="J69" s="45"/>
      <c r="K69" s="45"/>
      <c r="L69" s="45"/>
      <c r="M69" s="45"/>
      <c r="N69" s="4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</row>
    <row r="70" spans="1:127" ht="12.75" x14ac:dyDescent="0.2">
      <c r="A70" s="61"/>
      <c r="B70" s="36"/>
      <c r="C70" s="49"/>
      <c r="D70" s="45"/>
      <c r="E70" s="45"/>
      <c r="F70" s="45"/>
      <c r="G70" s="45"/>
      <c r="H70" s="46"/>
      <c r="I70" s="47"/>
      <c r="J70" s="45"/>
      <c r="K70" s="45"/>
      <c r="L70" s="45"/>
      <c r="M70" s="45"/>
      <c r="N70" s="4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</row>
    <row r="71" spans="1:127" s="4" customFormat="1" ht="12.75" x14ac:dyDescent="0.2">
      <c r="A71" s="53"/>
      <c r="B71" s="36"/>
      <c r="C71" s="49"/>
      <c r="D71" s="62"/>
      <c r="E71" s="62"/>
      <c r="F71" s="45"/>
      <c r="G71" s="62"/>
      <c r="H71" s="63"/>
      <c r="I71" s="47"/>
      <c r="J71" s="45"/>
      <c r="K71" s="45"/>
      <c r="L71" s="45"/>
      <c r="M71" s="45"/>
      <c r="N71" s="4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</row>
    <row r="72" spans="1:127" ht="12.75" x14ac:dyDescent="0.2">
      <c r="A72" s="38"/>
      <c r="B72" s="40"/>
      <c r="C72" s="21"/>
      <c r="D72" s="41"/>
      <c r="E72" s="41"/>
      <c r="F72" s="41"/>
      <c r="G72" s="41"/>
      <c r="H72" s="42"/>
      <c r="I72" s="43"/>
      <c r="J72" s="41"/>
      <c r="K72" s="41"/>
      <c r="L72" s="41"/>
      <c r="M72" s="41"/>
      <c r="N72" s="41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</row>
    <row r="73" spans="1:127" ht="12.75" x14ac:dyDescent="0.2">
      <c r="A73" s="61"/>
      <c r="B73" s="36"/>
      <c r="C73" s="56"/>
      <c r="D73" s="45"/>
      <c r="E73" s="45"/>
      <c r="F73" s="45"/>
      <c r="G73" s="45"/>
      <c r="H73" s="46"/>
      <c r="I73" s="47"/>
      <c r="J73" s="45"/>
      <c r="K73" s="45"/>
      <c r="L73" s="45"/>
      <c r="M73" s="45"/>
      <c r="N73" s="4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</row>
    <row r="74" spans="1:127" ht="12.75" x14ac:dyDescent="0.2">
      <c r="A74" s="61"/>
      <c r="B74" s="36"/>
      <c r="C74" s="49"/>
      <c r="D74" s="45"/>
      <c r="E74" s="45"/>
      <c r="F74" s="45"/>
      <c r="G74" s="45"/>
      <c r="H74" s="46"/>
      <c r="I74" s="47"/>
      <c r="J74" s="45"/>
      <c r="K74" s="45"/>
      <c r="L74" s="45"/>
      <c r="M74" s="45"/>
      <c r="N74" s="4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</row>
    <row r="75" spans="1:127" s="4" customFormat="1" ht="12.75" x14ac:dyDescent="0.2">
      <c r="A75" s="53"/>
      <c r="B75" s="36"/>
      <c r="C75" s="49"/>
      <c r="D75" s="62"/>
      <c r="E75" s="62"/>
      <c r="F75" s="45"/>
      <c r="G75" s="62"/>
      <c r="H75" s="63"/>
      <c r="I75" s="47"/>
      <c r="J75" s="45"/>
      <c r="K75" s="45"/>
      <c r="L75" s="45"/>
      <c r="M75" s="45"/>
      <c r="N75" s="45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</row>
    <row r="76" spans="1:127" s="4" customFormat="1" ht="12.75" x14ac:dyDescent="0.2">
      <c r="A76" s="19"/>
      <c r="B76" s="40"/>
      <c r="C76" s="21"/>
      <c r="D76" s="64"/>
      <c r="E76" s="64"/>
      <c r="F76" s="41"/>
      <c r="G76" s="64"/>
      <c r="H76" s="65"/>
      <c r="I76" s="43"/>
      <c r="J76" s="41"/>
      <c r="K76" s="41"/>
      <c r="L76" s="41"/>
      <c r="M76" s="41"/>
      <c r="N76" s="41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</row>
    <row r="77" spans="1:127" s="4" customFormat="1" ht="12.75" x14ac:dyDescent="0.2">
      <c r="A77" s="66"/>
      <c r="B77" s="67"/>
      <c r="C77" s="21"/>
      <c r="D77" s="64"/>
      <c r="E77" s="64"/>
      <c r="F77" s="64"/>
      <c r="G77" s="64"/>
      <c r="H77" s="65"/>
      <c r="I77" s="43"/>
      <c r="J77" s="41"/>
      <c r="K77" s="41"/>
      <c r="L77" s="41"/>
      <c r="M77" s="41"/>
      <c r="N77" s="41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</row>
    <row r="78" spans="1:127" ht="12.75" x14ac:dyDescent="0.2">
      <c r="A78" s="68"/>
      <c r="B78" s="36"/>
      <c r="C78" s="49"/>
      <c r="D78" s="45"/>
      <c r="E78" s="45"/>
      <c r="F78" s="45"/>
      <c r="G78" s="45"/>
      <c r="H78" s="46"/>
      <c r="I78" s="47"/>
      <c r="J78" s="45"/>
      <c r="K78" s="45"/>
      <c r="L78" s="45"/>
      <c r="M78" s="45"/>
      <c r="N78" s="4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</row>
    <row r="79" spans="1:127" ht="12.75" x14ac:dyDescent="0.2">
      <c r="A79" s="69"/>
      <c r="B79" s="52"/>
      <c r="C79" s="70"/>
      <c r="D79" s="52"/>
      <c r="E79" s="52"/>
      <c r="F79" s="279"/>
      <c r="G79" s="275"/>
      <c r="H79" s="275"/>
      <c r="I79" s="52"/>
      <c r="J79" s="52"/>
      <c r="K79" s="52"/>
      <c r="L79" s="52"/>
      <c r="M79" s="52"/>
      <c r="N79" s="5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127" ht="12.75" x14ac:dyDescent="0.2">
      <c r="A80" s="280"/>
      <c r="B80" s="281"/>
      <c r="C80" s="71"/>
      <c r="D80" s="52"/>
      <c r="E80" s="52"/>
      <c r="F80" s="279"/>
      <c r="G80" s="282"/>
      <c r="H80" s="283"/>
      <c r="I80" s="52"/>
      <c r="J80" s="52"/>
      <c r="K80" s="52"/>
      <c r="L80" s="52"/>
      <c r="M80" s="52"/>
      <c r="N80" s="5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2.75" x14ac:dyDescent="0.2">
      <c r="A81" s="284"/>
      <c r="B81" s="285"/>
      <c r="C81" s="72"/>
      <c r="D81" s="51"/>
      <c r="E81" s="52"/>
      <c r="F81" s="279"/>
      <c r="G81" s="286"/>
      <c r="H81" s="286"/>
      <c r="I81" s="52"/>
      <c r="J81" s="52"/>
      <c r="K81" s="52"/>
      <c r="L81" s="52"/>
      <c r="M81" s="52"/>
      <c r="N81" s="5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2.75" x14ac:dyDescent="0.2">
      <c r="A82" s="272"/>
      <c r="B82" s="273"/>
      <c r="C82" s="274"/>
      <c r="D82" s="51"/>
      <c r="E82" s="52"/>
      <c r="F82" s="279"/>
      <c r="G82" s="275"/>
      <c r="H82" s="275"/>
      <c r="I82" s="52"/>
      <c r="J82" s="52"/>
      <c r="K82" s="52"/>
      <c r="L82" s="52"/>
      <c r="M82" s="52"/>
      <c r="N82" s="5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2.75" x14ac:dyDescent="0.2">
      <c r="A83" s="272"/>
      <c r="B83" s="273"/>
      <c r="C83" s="274"/>
      <c r="D83" s="51"/>
      <c r="E83" s="52"/>
      <c r="F83" s="279"/>
      <c r="G83" s="275"/>
      <c r="H83" s="275"/>
      <c r="I83" s="52"/>
      <c r="J83" s="52"/>
      <c r="K83" s="52"/>
      <c r="L83" s="52"/>
      <c r="M83" s="52"/>
      <c r="N83" s="5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2.75" x14ac:dyDescent="0.2">
      <c r="A84" s="276"/>
      <c r="B84" s="277"/>
      <c r="C84" s="278"/>
      <c r="D84" s="51"/>
      <c r="E84" s="52"/>
      <c r="F84" s="279"/>
      <c r="G84" s="275"/>
      <c r="H84" s="275"/>
      <c r="I84" s="52"/>
      <c r="J84" s="52"/>
      <c r="K84" s="52"/>
      <c r="L84" s="52"/>
      <c r="M84" s="52"/>
      <c r="N84" s="5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</sheetData>
  <protectedRanges>
    <protectedRange password="CA9C" sqref="F35 D35" name="Диапазон1"/>
  </protectedRanges>
  <mergeCells count="60">
    <mergeCell ref="A84:C84"/>
    <mergeCell ref="G84:H84"/>
    <mergeCell ref="G12:G18"/>
    <mergeCell ref="H12:H18"/>
    <mergeCell ref="F79:F84"/>
    <mergeCell ref="G79:H79"/>
    <mergeCell ref="A80:B80"/>
    <mergeCell ref="G80:H80"/>
    <mergeCell ref="A81:B81"/>
    <mergeCell ref="G81:H81"/>
    <mergeCell ref="A82:C82"/>
    <mergeCell ref="G82:H82"/>
    <mergeCell ref="K11:K18"/>
    <mergeCell ref="L11:L18"/>
    <mergeCell ref="M11:M18"/>
    <mergeCell ref="N11:N18"/>
    <mergeCell ref="A83:C83"/>
    <mergeCell ref="G83:H83"/>
    <mergeCell ref="A7:N7"/>
    <mergeCell ref="A8:A18"/>
    <mergeCell ref="B8:B18"/>
    <mergeCell ref="C8:C18"/>
    <mergeCell ref="D8:H9"/>
    <mergeCell ref="I8:N9"/>
    <mergeCell ref="D10:D18"/>
    <mergeCell ref="E10:E18"/>
    <mergeCell ref="F10:H10"/>
    <mergeCell ref="I10:J10"/>
    <mergeCell ref="K10:L10"/>
    <mergeCell ref="M10:N10"/>
    <mergeCell ref="F11:F18"/>
    <mergeCell ref="G11:H11"/>
    <mergeCell ref="I11:I18"/>
    <mergeCell ref="J11:J18"/>
    <mergeCell ref="C5:D5"/>
    <mergeCell ref="E5:G5"/>
    <mergeCell ref="H5:I5"/>
    <mergeCell ref="J5:K5"/>
    <mergeCell ref="L5:M5"/>
    <mergeCell ref="C6:D6"/>
    <mergeCell ref="E6:G6"/>
    <mergeCell ref="H6:I6"/>
    <mergeCell ref="J6:K6"/>
    <mergeCell ref="L6:M6"/>
    <mergeCell ref="C3:D3"/>
    <mergeCell ref="E3:G3"/>
    <mergeCell ref="H3:I3"/>
    <mergeCell ref="J3:K3"/>
    <mergeCell ref="L3:M3"/>
    <mergeCell ref="C4:D4"/>
    <mergeCell ref="E4:G4"/>
    <mergeCell ref="H4:I4"/>
    <mergeCell ref="J4:K4"/>
    <mergeCell ref="L4:M4"/>
    <mergeCell ref="A1:N1"/>
    <mergeCell ref="C2:D2"/>
    <mergeCell ref="E2:G2"/>
    <mergeCell ref="H2:I2"/>
    <mergeCell ref="J2:K2"/>
    <mergeCell ref="L2:M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повар 2017</vt:lpstr>
      <vt:lpstr>Лист3</vt:lpstr>
      <vt:lpstr>'повар 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Кабышева </cp:lastModifiedBy>
  <cp:lastPrinted>2017-10-04T07:45:15Z</cp:lastPrinted>
  <dcterms:created xsi:type="dcterms:W3CDTF">2014-01-24T11:50:32Z</dcterms:created>
  <dcterms:modified xsi:type="dcterms:W3CDTF">2017-10-04T07:45:26Z</dcterms:modified>
</cp:coreProperties>
</file>