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Документы\Учебные планы\Очное отделение\2018\Слесарь 2018\"/>
    </mc:Choice>
  </mc:AlternateContent>
  <bookViews>
    <workbookView xWindow="120" yWindow="390" windowWidth="24915" windowHeight="11835"/>
  </bookViews>
  <sheets>
    <sheet name="Слесарь 2018" sheetId="5" r:id="rId1"/>
    <sheet name="Лист3" sheetId="3" r:id="rId2"/>
  </sheets>
  <definedNames>
    <definedName name="_xlnm.Print_Area" localSheetId="0">'Слесарь 2018'!$A$1:$N$72</definedName>
  </definedNames>
  <calcPr calcId="152511"/>
</workbook>
</file>

<file path=xl/calcChain.xml><?xml version="1.0" encoding="utf-8"?>
<calcChain xmlns="http://schemas.openxmlformats.org/spreadsheetml/2006/main">
  <c r="N69" i="5" l="1"/>
  <c r="M69" i="5"/>
  <c r="J21" i="5" l="1"/>
  <c r="K21" i="5"/>
  <c r="L21" i="5"/>
  <c r="M21" i="5"/>
  <c r="N21" i="5"/>
  <c r="I21" i="5"/>
  <c r="P44" i="5"/>
  <c r="P45" i="5"/>
  <c r="P46" i="5"/>
  <c r="P47" i="5"/>
  <c r="P48" i="5"/>
  <c r="P49" i="5"/>
  <c r="P50" i="5"/>
  <c r="E50" i="5"/>
  <c r="D50" i="5"/>
  <c r="E49" i="5"/>
  <c r="D49" i="5"/>
  <c r="E48" i="5"/>
  <c r="D48" i="5"/>
  <c r="E47" i="5"/>
  <c r="D47" i="5"/>
  <c r="E46" i="5"/>
  <c r="D46" i="5"/>
  <c r="E45" i="5"/>
  <c r="D45" i="5"/>
  <c r="E44" i="5"/>
  <c r="D44" i="5"/>
  <c r="D43" i="5" s="1"/>
  <c r="N43" i="5"/>
  <c r="M43" i="5"/>
  <c r="L43" i="5"/>
  <c r="K43" i="5"/>
  <c r="J43" i="5"/>
  <c r="I43" i="5"/>
  <c r="H43" i="5"/>
  <c r="G43" i="5"/>
  <c r="F43" i="5"/>
  <c r="E43" i="5"/>
  <c r="P54" i="5"/>
  <c r="P55" i="5"/>
  <c r="P57" i="5"/>
  <c r="P58" i="5"/>
  <c r="P60" i="5"/>
  <c r="P61" i="5"/>
  <c r="P62" i="5"/>
  <c r="P63" i="5"/>
  <c r="P42" i="5"/>
  <c r="P41" i="5"/>
  <c r="D41" i="5"/>
  <c r="P40" i="5"/>
  <c r="D40" i="5"/>
  <c r="P39" i="5"/>
  <c r="D39" i="5"/>
  <c r="P38" i="5"/>
  <c r="D38" i="5"/>
  <c r="N37" i="5"/>
  <c r="M37" i="5"/>
  <c r="L37" i="5"/>
  <c r="K37" i="5"/>
  <c r="J37" i="5"/>
  <c r="I37" i="5"/>
  <c r="H37" i="5"/>
  <c r="G37" i="5"/>
  <c r="F37" i="5"/>
  <c r="E37" i="5"/>
  <c r="D37" i="5"/>
  <c r="P36" i="5"/>
  <c r="D36" i="5"/>
  <c r="P35" i="5"/>
  <c r="D35" i="5"/>
  <c r="P34" i="5"/>
  <c r="D34" i="5"/>
  <c r="P33" i="5"/>
  <c r="D33" i="5"/>
  <c r="P32" i="5"/>
  <c r="D32" i="5"/>
  <c r="P31" i="5"/>
  <c r="D31" i="5"/>
  <c r="P30" i="5"/>
  <c r="D30" i="5"/>
  <c r="D29" i="5" s="1"/>
  <c r="N29" i="5"/>
  <c r="M29" i="5"/>
  <c r="L29" i="5"/>
  <c r="K29" i="5"/>
  <c r="J29" i="5"/>
  <c r="I29" i="5"/>
  <c r="H29" i="5"/>
  <c r="G29" i="5"/>
  <c r="F29" i="5"/>
  <c r="E29" i="5"/>
  <c r="P28" i="5"/>
  <c r="D28" i="5"/>
  <c r="P27" i="5"/>
  <c r="D27" i="5"/>
  <c r="P26" i="5"/>
  <c r="D26" i="5"/>
  <c r="P25" i="5"/>
  <c r="D25" i="5"/>
  <c r="P24" i="5"/>
  <c r="D24" i="5"/>
  <c r="P23" i="5"/>
  <c r="D23" i="5"/>
  <c r="P22" i="5"/>
  <c r="D22" i="5"/>
  <c r="D21" i="5" s="1"/>
  <c r="H21" i="5"/>
  <c r="G21" i="5"/>
  <c r="F21" i="5"/>
  <c r="E21" i="5"/>
  <c r="D60" i="5"/>
  <c r="D59" i="5" s="1"/>
  <c r="N59" i="5"/>
  <c r="M59" i="5"/>
  <c r="L59" i="5"/>
  <c r="K59" i="5"/>
  <c r="J59" i="5"/>
  <c r="I59" i="5"/>
  <c r="H59" i="5"/>
  <c r="G59" i="5"/>
  <c r="F59" i="5"/>
  <c r="E59" i="5"/>
  <c r="E57" i="5"/>
  <c r="D57" i="5" s="1"/>
  <c r="D56" i="5" s="1"/>
  <c r="N56" i="5"/>
  <c r="M56" i="5"/>
  <c r="L56" i="5"/>
  <c r="K56" i="5"/>
  <c r="J56" i="5"/>
  <c r="I56" i="5"/>
  <c r="H56" i="5"/>
  <c r="G56" i="5"/>
  <c r="F56" i="5"/>
  <c r="D54" i="5"/>
  <c r="D53" i="5" s="1"/>
  <c r="N53" i="5"/>
  <c r="M53" i="5"/>
  <c r="L53" i="5"/>
  <c r="K53" i="5"/>
  <c r="J53" i="5"/>
  <c r="I53" i="5"/>
  <c r="H53" i="5"/>
  <c r="G53" i="5"/>
  <c r="F53" i="5"/>
  <c r="E53" i="5"/>
  <c r="J52" i="5"/>
  <c r="J51" i="5" s="1"/>
  <c r="L6" i="5"/>
  <c r="J6" i="5"/>
  <c r="H6" i="5"/>
  <c r="E6" i="5"/>
  <c r="C6" i="5"/>
  <c r="B6" i="5"/>
  <c r="N5" i="5"/>
  <c r="N4" i="5"/>
  <c r="N3" i="5"/>
  <c r="P53" i="5" l="1"/>
  <c r="F20" i="5"/>
  <c r="H20" i="5"/>
  <c r="N20" i="5"/>
  <c r="F52" i="5"/>
  <c r="F51" i="5" s="1"/>
  <c r="P56" i="5"/>
  <c r="N52" i="5"/>
  <c r="N51" i="5" s="1"/>
  <c r="P59" i="5"/>
  <c r="J20" i="5"/>
  <c r="J64" i="5" s="1"/>
  <c r="P29" i="5"/>
  <c r="P43" i="5"/>
  <c r="H52" i="5"/>
  <c r="H51" i="5" s="1"/>
  <c r="H64" i="5" s="1"/>
  <c r="L52" i="5"/>
  <c r="L51" i="5" s="1"/>
  <c r="E56" i="5"/>
  <c r="L20" i="5"/>
  <c r="L64" i="5" s="1"/>
  <c r="N6" i="5"/>
  <c r="E52" i="5"/>
  <c r="E51" i="5" s="1"/>
  <c r="G52" i="5"/>
  <c r="G51" i="5" s="1"/>
  <c r="I52" i="5"/>
  <c r="K52" i="5"/>
  <c r="K51" i="5" s="1"/>
  <c r="M52" i="5"/>
  <c r="M51" i="5" s="1"/>
  <c r="E20" i="5"/>
  <c r="E64" i="5" s="1"/>
  <c r="G20" i="5"/>
  <c r="G64" i="5" s="1"/>
  <c r="I20" i="5"/>
  <c r="K20" i="5"/>
  <c r="K64" i="5" s="1"/>
  <c r="M20" i="5"/>
  <c r="D20" i="5"/>
  <c r="P37" i="5"/>
  <c r="I51" i="5"/>
  <c r="D52" i="5"/>
  <c r="D51" i="5" s="1"/>
  <c r="I64" i="5" l="1"/>
  <c r="N64" i="5"/>
  <c r="F64" i="5"/>
  <c r="D64" i="5"/>
  <c r="D65" i="5" s="1"/>
  <c r="M64" i="5"/>
  <c r="P51" i="5"/>
  <c r="P52" i="5"/>
  <c r="P64" i="5"/>
</calcChain>
</file>

<file path=xl/comments1.xml><?xml version="1.0" encoding="utf-8"?>
<comments xmlns="http://schemas.openxmlformats.org/spreadsheetml/2006/main">
  <authors>
    <author>Teacher</author>
    <author>Pushkova L.</author>
  </authors>
  <commentList>
    <comment ref="D35" authorId="0" shapeId="0">
      <text>
        <r>
          <rPr>
            <b/>
            <sz val="8"/>
            <color indexed="81"/>
            <rFont val="Tahoma"/>
            <family val="2"/>
            <charset val="204"/>
          </rPr>
          <t>Сумма столбцов 5+6 в этой строке</t>
        </r>
      </text>
    </comment>
    <comment ref="F35" authorId="0" shapeId="0">
      <text>
        <r>
          <rPr>
            <b/>
            <sz val="8"/>
            <color indexed="81"/>
            <rFont val="Tahoma"/>
            <family val="2"/>
            <charset val="204"/>
          </rPr>
          <t>Сумма столбцов 7+8+9 в этой строке</t>
        </r>
      </text>
    </comment>
    <comment ref="D36" authorId="0" shapeId="0">
      <text>
        <r>
          <rPr>
            <b/>
            <sz val="8"/>
            <color indexed="81"/>
            <rFont val="Tahoma"/>
            <family val="2"/>
            <charset val="204"/>
          </rPr>
          <t>Сумма столбцов 5+6 в этой строке</t>
        </r>
      </text>
    </comment>
    <comment ref="F36" authorId="0" shapeId="0">
      <text>
        <r>
          <rPr>
            <b/>
            <sz val="8"/>
            <color indexed="81"/>
            <rFont val="Tahoma"/>
            <family val="2"/>
            <charset val="204"/>
          </rPr>
          <t>Сумма столбцов 7+8+9 в этой строке</t>
        </r>
      </text>
    </comment>
    <comment ref="D37" authorId="0" shapeId="0">
      <text>
        <r>
          <rPr>
            <b/>
            <sz val="8"/>
            <color indexed="81"/>
            <rFont val="Tahoma"/>
            <family val="2"/>
            <charset val="204"/>
          </rPr>
          <t>Сумма столбцов 5+6 в этой строке</t>
        </r>
      </text>
    </comment>
    <comment ref="D38" authorId="0" shapeId="0">
      <text>
        <r>
          <rPr>
            <b/>
            <sz val="8"/>
            <color indexed="81"/>
            <rFont val="Tahoma"/>
            <family val="2"/>
            <charset val="204"/>
          </rPr>
          <t>Сумма столбцов 5+6 в этой строке</t>
        </r>
      </text>
    </comment>
    <comment ref="D39" authorId="0" shapeId="0">
      <text>
        <r>
          <rPr>
            <b/>
            <sz val="8"/>
            <color indexed="81"/>
            <rFont val="Tahoma"/>
            <family val="2"/>
            <charset val="204"/>
          </rPr>
          <t>Сумма столбцов 5+6 в этой строке</t>
        </r>
      </text>
    </comment>
    <comment ref="D40" authorId="1" shapeId="0">
      <text>
        <r>
          <rPr>
            <b/>
            <sz val="8"/>
            <color indexed="81"/>
            <rFont val="Tahoma"/>
            <family val="2"/>
            <charset val="204"/>
          </rPr>
          <t>сумма столбцов 5,6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F40" authorId="1" shapeId="0">
      <text>
        <r>
          <rPr>
            <b/>
            <sz val="8"/>
            <color indexed="81"/>
            <rFont val="Tahoma"/>
            <family val="2"/>
            <charset val="204"/>
          </rPr>
          <t>сумма столбцов7,8,9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D44" authorId="1" shapeId="0">
      <text>
        <r>
          <rPr>
            <b/>
            <sz val="8"/>
            <color indexed="81"/>
            <rFont val="Tahoma"/>
            <family val="2"/>
            <charset val="204"/>
          </rPr>
          <t>сумма столбцов 5,6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F44" authorId="0" shapeId="0">
      <text>
        <r>
          <rPr>
            <b/>
            <sz val="8"/>
            <color indexed="81"/>
            <rFont val="Tahoma"/>
            <family val="2"/>
            <charset val="204"/>
          </rPr>
          <t>Сумма столбцов 7+8+9 в этой строке</t>
        </r>
      </text>
    </comment>
    <comment ref="D47" authorId="1" shapeId="0">
      <text>
        <r>
          <rPr>
            <b/>
            <sz val="8"/>
            <color indexed="81"/>
            <rFont val="Tahoma"/>
            <family val="2"/>
            <charset val="204"/>
          </rPr>
          <t>сумма столбцов 5,6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<sst xmlns="http://schemas.openxmlformats.org/spreadsheetml/2006/main" count="186" uniqueCount="158">
  <si>
    <t>Индекс</t>
  </si>
  <si>
    <t>Наименование циклов, дисциплин, профессиональных модлей, МДК, практик</t>
  </si>
  <si>
    <t>Учебная нагрузка обучающихся (час.)</t>
  </si>
  <si>
    <t>максимальная</t>
  </si>
  <si>
    <t>самостоятельная работа</t>
  </si>
  <si>
    <t>Обязательная аудиторная</t>
  </si>
  <si>
    <t>I курс</t>
  </si>
  <si>
    <t>II курс</t>
  </si>
  <si>
    <t>III курс</t>
  </si>
  <si>
    <t>всего занятий</t>
  </si>
  <si>
    <t>в т.ч.</t>
  </si>
  <si>
    <t>лекций</t>
  </si>
  <si>
    <t>лаб. и практических занятий, вкл. семинары</t>
  </si>
  <si>
    <t>Русский язык</t>
  </si>
  <si>
    <t>Литература</t>
  </si>
  <si>
    <t>Иностранный язык</t>
  </si>
  <si>
    <t>История</t>
  </si>
  <si>
    <t>Химия</t>
  </si>
  <si>
    <t>Биология</t>
  </si>
  <si>
    <t>Физическая культура</t>
  </si>
  <si>
    <t>Физика</t>
  </si>
  <si>
    <t>ОП.00</t>
  </si>
  <si>
    <t>ОП.01</t>
  </si>
  <si>
    <t>ОП.02</t>
  </si>
  <si>
    <t>ОП.03</t>
  </si>
  <si>
    <t>ОП.04</t>
  </si>
  <si>
    <t>ОП.05</t>
  </si>
  <si>
    <t>Безопасность жизнедеятельности</t>
  </si>
  <si>
    <t>ПМ.00</t>
  </si>
  <si>
    <t>Профессиональные модули</t>
  </si>
  <si>
    <t>ПМ.01</t>
  </si>
  <si>
    <t>МДК.01.01</t>
  </si>
  <si>
    <t>ПМ.02</t>
  </si>
  <si>
    <t>МДК.02.01</t>
  </si>
  <si>
    <t>ПМ.03</t>
  </si>
  <si>
    <t>Итого</t>
  </si>
  <si>
    <t>Всего</t>
  </si>
  <si>
    <t>дисциплин и МДК</t>
  </si>
  <si>
    <t>учебной практики</t>
  </si>
  <si>
    <t>экзаменов</t>
  </si>
  <si>
    <t>дифф.зачётов</t>
  </si>
  <si>
    <t>зачётов</t>
  </si>
  <si>
    <t>Распределение обязательной нагрузки по курсам и семестрам (включая обязательную аудиторную нагрузку и все виды практики в составе профессиональных модулей) по курсам и семестрам (час в семестр)</t>
  </si>
  <si>
    <t>О.00</t>
  </si>
  <si>
    <t>Общепрофессиональный цикл</t>
  </si>
  <si>
    <t>МДК.03.01</t>
  </si>
  <si>
    <t>УП.03</t>
  </si>
  <si>
    <t>УП.02</t>
  </si>
  <si>
    <t>УП.01</t>
  </si>
  <si>
    <t>Производственная практика</t>
  </si>
  <si>
    <t>ФК.00</t>
  </si>
  <si>
    <t>ГИА.00</t>
  </si>
  <si>
    <t>Государственная итоговая аттестация (нед.)</t>
  </si>
  <si>
    <t>Выпускная квалификационная работа</t>
  </si>
  <si>
    <t xml:space="preserve">производств. практики </t>
  </si>
  <si>
    <t xml:space="preserve">Формы промежуточной аттестации      </t>
  </si>
  <si>
    <t>П.00</t>
  </si>
  <si>
    <t>Профессиональный цикл</t>
  </si>
  <si>
    <t>I. Сводные данные по бюджету времени (в неделях)</t>
  </si>
  <si>
    <t>Курс</t>
  </si>
  <si>
    <t>Обучение по дисциплинам и междисциплинарным курсам</t>
  </si>
  <si>
    <t>Учебная практика</t>
  </si>
  <si>
    <t>Промежуточная аттестация</t>
  </si>
  <si>
    <t>Государственная (итоговая) аттестация</t>
  </si>
  <si>
    <t>Каникулы</t>
  </si>
  <si>
    <t>I</t>
  </si>
  <si>
    <t>II</t>
  </si>
  <si>
    <t>III</t>
  </si>
  <si>
    <t xml:space="preserve">II. План учебного процесса </t>
  </si>
  <si>
    <t>Государственная итоговая аттестация:</t>
  </si>
  <si>
    <t>ОП.07</t>
  </si>
  <si>
    <t>ОП.06</t>
  </si>
  <si>
    <t>Основы электротехники</t>
  </si>
  <si>
    <t>Основы материаловедения</t>
  </si>
  <si>
    <t>Основы экономики</t>
  </si>
  <si>
    <t>ПП.03</t>
  </si>
  <si>
    <t xml:space="preserve">6 сем.          ** недель </t>
  </si>
  <si>
    <t>3 сем.       15 недель    (540 час.)</t>
  </si>
  <si>
    <t>4 сем.       19 недель (684 час.)</t>
  </si>
  <si>
    <t>ОУД.01</t>
  </si>
  <si>
    <t>ОУД.02</t>
  </si>
  <si>
    <t>ОУД.03</t>
  </si>
  <si>
    <t>ОУД.04</t>
  </si>
  <si>
    <t>ОУД.05</t>
  </si>
  <si>
    <t>ОУД.06</t>
  </si>
  <si>
    <t>ОУД.07</t>
  </si>
  <si>
    <t>ОУД.08</t>
  </si>
  <si>
    <t>ОУД.09</t>
  </si>
  <si>
    <t>ОУД.10</t>
  </si>
  <si>
    <t>Обществознание (вкл. экономику и право)</t>
  </si>
  <si>
    <t>ОУД.15</t>
  </si>
  <si>
    <t>ОУД.16</t>
  </si>
  <si>
    <t>География</t>
  </si>
  <si>
    <t>ОУД.17</t>
  </si>
  <si>
    <t>Экология</t>
  </si>
  <si>
    <t>Технические измерения</t>
  </si>
  <si>
    <t>Техническая графика</t>
  </si>
  <si>
    <t>Слесарная обработка деталей, изготовление, сборка и ремонт приспособлений, режущего и измерительного инструмента</t>
  </si>
  <si>
    <t>Технология изготовления и ремонта машин и оборудования различного назначения</t>
  </si>
  <si>
    <t>Организация и технология сборки, регулировки и испытания машин и оборудования различного назначения</t>
  </si>
  <si>
    <t>Учебная практика по слесарной обработке деталей, изготовлению, сборке и ремонту приспособлений, режущего и измерительного инструмента</t>
  </si>
  <si>
    <t>Сборка, регулировка и испытание сборочных единиц, узлов и механизмов машин, оборудования, агрегатов</t>
  </si>
  <si>
    <t>Учебная практика по сборке, регулировке и испытанию сборочных единиц. узлов и механизмов машин, оборудования, агрегатов</t>
  </si>
  <si>
    <t>Разборка, ремонт, сборка и испытание узлов и механизмов оборудования, агрегатов и машин</t>
  </si>
  <si>
    <t>Организация и технология ремонта оборудования различного назначения</t>
  </si>
  <si>
    <t>Учебная практика по разборке, ремонту, сборке и испытанию узлов и механизмов оборудования, агрегатов и машин</t>
  </si>
  <si>
    <t>Производственная практика по разборке, ремонту, сборке и испытанию узлов и механизмов оборудования, агрегатов и машин</t>
  </si>
  <si>
    <t>Основы слесарных и сборочных работ</t>
  </si>
  <si>
    <t>2 сем.        19 недель    (684 час.)</t>
  </si>
  <si>
    <t>5 сем.            6 недель (216 час.)</t>
  </si>
  <si>
    <t>1 сем.        15 недель    (540 час.)</t>
  </si>
  <si>
    <t>-, -, -, ДЗ</t>
  </si>
  <si>
    <t>-, ДЗ</t>
  </si>
  <si>
    <t>-, -, ДЗ</t>
  </si>
  <si>
    <t>ДЗ</t>
  </si>
  <si>
    <t>Э</t>
  </si>
  <si>
    <t>-, Э</t>
  </si>
  <si>
    <t>Э (К)</t>
  </si>
  <si>
    <t>-/6/4</t>
  </si>
  <si>
    <t>-/1/6</t>
  </si>
  <si>
    <t>3 нед</t>
  </si>
  <si>
    <t>Общеобразовательный учебный цикл</t>
  </si>
  <si>
    <t>ОУД.00</t>
  </si>
  <si>
    <t>Общие учебные дисциплины</t>
  </si>
  <si>
    <t>-,  -, Э</t>
  </si>
  <si>
    <t>Математика: алгебра и начала математического анализа, геометрия</t>
  </si>
  <si>
    <t>-, Э, -, -, Э</t>
  </si>
  <si>
    <t>З, З, З, ДЗ</t>
  </si>
  <si>
    <t>Основы безопасности жизнедеятельности</t>
  </si>
  <si>
    <t>Учебные дисциплины по выбору из обязательных предметных областей</t>
  </si>
  <si>
    <t>-/6/1</t>
  </si>
  <si>
    <t>Информатика</t>
  </si>
  <si>
    <t>-, -, Э</t>
  </si>
  <si>
    <t>УД.00</t>
  </si>
  <si>
    <t>Дополнительные учебные дисциплины по выбору обучающихся, предлагаемых образовательной организацией</t>
  </si>
  <si>
    <t>-/2/-</t>
  </si>
  <si>
    <t>УД.01</t>
  </si>
  <si>
    <t>Введение в профессию</t>
  </si>
  <si>
    <t>УД.02</t>
  </si>
  <si>
    <t xml:space="preserve"> - </t>
  </si>
  <si>
    <t>УД.03</t>
  </si>
  <si>
    <t>УД.04</t>
  </si>
  <si>
    <t>История родного края</t>
  </si>
  <si>
    <t>ИП.00</t>
  </si>
  <si>
    <t>Индивидуальный проект</t>
  </si>
  <si>
    <t>-</t>
  </si>
  <si>
    <t>-, ДЗ, -, ДЗ</t>
  </si>
  <si>
    <t>8 (+1)</t>
  </si>
  <si>
    <t>4 (+1)</t>
  </si>
  <si>
    <t>Консультации 4 часа на одного обучающегося в год</t>
  </si>
  <si>
    <t>с 10 июня по 30 июня (3 нед)</t>
  </si>
  <si>
    <t>Итого по теоретическому обучению</t>
  </si>
  <si>
    <t>3/6/3</t>
  </si>
  <si>
    <t>3/14/4</t>
  </si>
  <si>
    <t>3/22/14</t>
  </si>
  <si>
    <t>3/18/15</t>
  </si>
  <si>
    <t>Астрономия</t>
  </si>
  <si>
    <t>Искусство (МХК)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</si>
</sst>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7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  <font>
      <sz val="7"/>
      <name val="Arial"/>
      <family val="2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7.5"/>
      <name val="Times New Roman"/>
      <family val="1"/>
      <charset val="204"/>
    </font>
    <font>
      <sz val="7.5"/>
      <name val="Times New Roman"/>
      <family val="1"/>
      <charset val="204"/>
    </font>
    <font>
      <sz val="7.5"/>
      <color theme="1"/>
      <name val="Times New Roman"/>
      <family val="1"/>
      <charset val="204"/>
    </font>
    <font>
      <b/>
      <sz val="7.5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6">
    <xf numFmtId="0" fontId="0" fillId="0" borderId="0" xfId="0"/>
    <xf numFmtId="0" fontId="2" fillId="0" borderId="0" xfId="0" applyFont="1" applyBorder="1"/>
    <xf numFmtId="0" fontId="3" fillId="0" borderId="0" xfId="0" applyFont="1" applyBorder="1" applyAlignment="1">
      <alignment horizontal="center"/>
    </xf>
    <xf numFmtId="0" fontId="2" fillId="0" borderId="0" xfId="0" applyFont="1" applyFill="1" applyBorder="1"/>
    <xf numFmtId="0" fontId="2" fillId="2" borderId="0" xfId="0" applyFont="1" applyFill="1" applyBorder="1"/>
    <xf numFmtId="0" fontId="5" fillId="0" borderId="0" xfId="0" applyFont="1" applyFill="1" applyBorder="1"/>
    <xf numFmtId="0" fontId="5" fillId="0" borderId="0" xfId="0" applyFont="1" applyBorder="1"/>
    <xf numFmtId="0" fontId="4" fillId="0" borderId="0" xfId="0" applyFont="1" applyBorder="1"/>
    <xf numFmtId="0" fontId="4" fillId="0" borderId="0" xfId="0" applyFont="1" applyBorder="1" applyAlignment="1">
      <alignment horizontal="left"/>
    </xf>
    <xf numFmtId="0" fontId="9" fillId="0" borderId="2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3" borderId="13" xfId="0" applyFont="1" applyFill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3" xfId="0" applyFont="1" applyFill="1" applyBorder="1" applyAlignment="1">
      <alignment vertical="center" wrapText="1"/>
    </xf>
    <xf numFmtId="0" fontId="10" fillId="0" borderId="13" xfId="0" applyFont="1" applyFill="1" applyBorder="1" applyAlignment="1">
      <alignment vertical="center"/>
    </xf>
    <xf numFmtId="0" fontId="9" fillId="3" borderId="13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left" vertical="top"/>
    </xf>
    <xf numFmtId="0" fontId="14" fillId="0" borderId="13" xfId="0" applyFont="1" applyBorder="1" applyAlignment="1">
      <alignment horizontal="center"/>
    </xf>
    <xf numFmtId="0" fontId="15" fillId="0" borderId="13" xfId="0" applyFont="1" applyBorder="1" applyAlignment="1">
      <alignment vertical="center" wrapText="1"/>
    </xf>
    <xf numFmtId="0" fontId="15" fillId="0" borderId="0" xfId="0" applyFont="1" applyBorder="1" applyAlignment="1">
      <alignment wrapText="1"/>
    </xf>
    <xf numFmtId="0" fontId="15" fillId="0" borderId="13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/>
    </xf>
    <xf numFmtId="0" fontId="16" fillId="3" borderId="13" xfId="0" applyFont="1" applyFill="1" applyBorder="1" applyAlignment="1">
      <alignment horizontal="center"/>
    </xf>
    <xf numFmtId="0" fontId="16" fillId="3" borderId="13" xfId="0" applyFont="1" applyFill="1" applyBorder="1" applyAlignment="1">
      <alignment horizontal="left" vertical="top"/>
    </xf>
    <xf numFmtId="49" fontId="16" fillId="3" borderId="13" xfId="0" applyNumberFormat="1" applyFont="1" applyFill="1" applyBorder="1" applyAlignment="1">
      <alignment horizontal="center"/>
    </xf>
    <xf numFmtId="0" fontId="16" fillId="3" borderId="16" xfId="0" applyFont="1" applyFill="1" applyBorder="1" applyAlignment="1">
      <alignment horizontal="center"/>
    </xf>
    <xf numFmtId="0" fontId="16" fillId="3" borderId="11" xfId="0" applyFont="1" applyFill="1" applyBorder="1" applyAlignment="1">
      <alignment horizontal="center"/>
    </xf>
    <xf numFmtId="0" fontId="16" fillId="0" borderId="13" xfId="0" applyFont="1" applyBorder="1" applyAlignment="1">
      <alignment horizontal="center" vertical="center"/>
    </xf>
    <xf numFmtId="0" fontId="16" fillId="0" borderId="13" xfId="0" applyFont="1" applyBorder="1" applyAlignment="1">
      <alignment horizontal="left" wrapText="1"/>
    </xf>
    <xf numFmtId="49" fontId="16" fillId="0" borderId="13" xfId="0" applyNumberFormat="1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7" fillId="0" borderId="13" xfId="0" applyFont="1" applyBorder="1" applyAlignment="1">
      <alignment horizontal="center"/>
    </xf>
    <xf numFmtId="0" fontId="17" fillId="0" borderId="13" xfId="0" applyFont="1" applyBorder="1" applyAlignment="1">
      <alignment vertical="center" wrapText="1"/>
    </xf>
    <xf numFmtId="49" fontId="17" fillId="0" borderId="13" xfId="0" applyNumberFormat="1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8" fillId="0" borderId="13" xfId="0" applyFont="1" applyBorder="1" applyAlignment="1">
      <alignment vertical="center"/>
    </xf>
    <xf numFmtId="0" fontId="17" fillId="0" borderId="13" xfId="0" applyFont="1" applyFill="1" applyBorder="1" applyAlignment="1">
      <alignment vertical="center" wrapText="1"/>
    </xf>
    <xf numFmtId="0" fontId="18" fillId="0" borderId="13" xfId="0" applyFont="1" applyFill="1" applyBorder="1" applyAlignment="1">
      <alignment vertical="center"/>
    </xf>
    <xf numFmtId="0" fontId="16" fillId="3" borderId="13" xfId="0" applyFont="1" applyFill="1" applyBorder="1" applyAlignment="1">
      <alignment horizontal="center" vertical="center"/>
    </xf>
    <xf numFmtId="0" fontId="16" fillId="3" borderId="13" xfId="0" applyFont="1" applyFill="1" applyBorder="1" applyAlignment="1">
      <alignment horizontal="left" vertical="center" wrapText="1"/>
    </xf>
    <xf numFmtId="0" fontId="16" fillId="3" borderId="13" xfId="0" applyFont="1" applyFill="1" applyBorder="1" applyAlignment="1">
      <alignment vertical="center" wrapText="1"/>
    </xf>
    <xf numFmtId="0" fontId="16" fillId="3" borderId="13" xfId="0" applyFont="1" applyFill="1" applyBorder="1"/>
    <xf numFmtId="0" fontId="16" fillId="3" borderId="16" xfId="0" applyFont="1" applyFill="1" applyBorder="1"/>
    <xf numFmtId="0" fontId="16" fillId="3" borderId="11" xfId="0" applyFont="1" applyFill="1" applyBorder="1"/>
    <xf numFmtId="0" fontId="17" fillId="0" borderId="13" xfId="0" applyFont="1" applyBorder="1" applyAlignment="1">
      <alignment horizontal="center" vertical="center" wrapText="1"/>
    </xf>
    <xf numFmtId="0" fontId="17" fillId="0" borderId="13" xfId="0" applyFont="1" applyFill="1" applyBorder="1"/>
    <xf numFmtId="0" fontId="17" fillId="0" borderId="16" xfId="0" applyFont="1" applyFill="1" applyBorder="1"/>
    <xf numFmtId="0" fontId="17" fillId="0" borderId="11" xfId="0" applyFont="1" applyFill="1" applyBorder="1"/>
    <xf numFmtId="0" fontId="17" fillId="0" borderId="13" xfId="0" applyFont="1" applyBorder="1" applyAlignment="1">
      <alignment horizontal="left" vertical="center" wrapText="1"/>
    </xf>
    <xf numFmtId="49" fontId="17" fillId="0" borderId="13" xfId="0" applyNumberFormat="1" applyFont="1" applyFill="1" applyBorder="1" applyAlignment="1">
      <alignment horizontal="center"/>
    </xf>
    <xf numFmtId="0" fontId="17" fillId="0" borderId="16" xfId="0" applyFont="1" applyBorder="1"/>
    <xf numFmtId="0" fontId="17" fillId="0" borderId="11" xfId="0" applyFont="1" applyBorder="1"/>
    <xf numFmtId="0" fontId="17" fillId="0" borderId="13" xfId="0" applyFont="1" applyBorder="1"/>
    <xf numFmtId="0" fontId="17" fillId="0" borderId="13" xfId="0" applyFont="1" applyFill="1" applyBorder="1" applyAlignment="1">
      <alignment horizontal="center"/>
    </xf>
    <xf numFmtId="49" fontId="17" fillId="0" borderId="13" xfId="0" applyNumberFormat="1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center" vertical="distributed"/>
    </xf>
    <xf numFmtId="49" fontId="17" fillId="0" borderId="13" xfId="0" quotePrefix="1" applyNumberFormat="1" applyFont="1" applyFill="1" applyBorder="1" applyAlignment="1">
      <alignment horizontal="center"/>
    </xf>
    <xf numFmtId="0" fontId="19" fillId="3" borderId="13" xfId="0" applyFont="1" applyFill="1" applyBorder="1" applyAlignment="1">
      <alignment vertical="top" wrapText="1"/>
    </xf>
    <xf numFmtId="0" fontId="17" fillId="0" borderId="13" xfId="0" applyFont="1" applyFill="1" applyBorder="1" applyAlignment="1">
      <alignment horizontal="center" vertical="center" wrapText="1"/>
    </xf>
    <xf numFmtId="0" fontId="18" fillId="0" borderId="13" xfId="0" applyFont="1" applyBorder="1" applyAlignment="1">
      <alignment wrapText="1"/>
    </xf>
    <xf numFmtId="0" fontId="19" fillId="3" borderId="13" xfId="0" applyFont="1" applyFill="1" applyBorder="1" applyAlignment="1">
      <alignment vertical="top"/>
    </xf>
    <xf numFmtId="0" fontId="17" fillId="0" borderId="13" xfId="0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right" wrapText="1"/>
    </xf>
    <xf numFmtId="0" fontId="17" fillId="0" borderId="16" xfId="0" applyFont="1" applyFill="1" applyBorder="1" applyAlignment="1">
      <alignment horizontal="right" wrapText="1"/>
    </xf>
    <xf numFmtId="0" fontId="16" fillId="3" borderId="13" xfId="0" applyFont="1" applyFill="1" applyBorder="1" applyAlignment="1">
      <alignment horizontal="right" wrapText="1"/>
    </xf>
    <xf numFmtId="0" fontId="16" fillId="3" borderId="16" xfId="0" applyFont="1" applyFill="1" applyBorder="1" applyAlignment="1">
      <alignment horizontal="right" wrapText="1"/>
    </xf>
    <xf numFmtId="0" fontId="17" fillId="3" borderId="13" xfId="0" applyFont="1" applyFill="1" applyBorder="1" applyAlignment="1">
      <alignment horizontal="left"/>
    </xf>
    <xf numFmtId="0" fontId="16" fillId="3" borderId="13" xfId="0" applyFont="1" applyFill="1" applyBorder="1" applyAlignment="1">
      <alignment horizontal="right" vertical="center" wrapText="1"/>
    </xf>
    <xf numFmtId="0" fontId="16" fillId="0" borderId="13" xfId="0" applyFont="1" applyFill="1" applyBorder="1" applyAlignment="1">
      <alignment horizontal="left" vertical="distributed"/>
    </xf>
    <xf numFmtId="0" fontId="17" fillId="0" borderId="13" xfId="0" applyFont="1" applyBorder="1" applyAlignment="1">
      <alignment horizontal="left"/>
    </xf>
    <xf numFmtId="49" fontId="17" fillId="0" borderId="13" xfId="0" applyNumberFormat="1" applyFont="1" applyBorder="1"/>
    <xf numFmtId="49" fontId="16" fillId="0" borderId="13" xfId="0" applyNumberFormat="1" applyFont="1" applyBorder="1" applyAlignment="1">
      <alignment horizontal="left"/>
    </xf>
    <xf numFmtId="0" fontId="17" fillId="0" borderId="5" xfId="0" applyFont="1" applyBorder="1" applyAlignment="1"/>
    <xf numFmtId="0" fontId="16" fillId="3" borderId="13" xfId="0" applyFont="1" applyFill="1" applyBorder="1" applyAlignment="1">
      <alignment horizontal="center" vertical="top"/>
    </xf>
    <xf numFmtId="0" fontId="17" fillId="0" borderId="13" xfId="0" applyFont="1" applyBorder="1" applyAlignment="1">
      <alignment horizontal="center" vertical="top"/>
    </xf>
    <xf numFmtId="0" fontId="17" fillId="0" borderId="13" xfId="0" applyFont="1" applyFill="1" applyBorder="1" applyAlignment="1">
      <alignment horizontal="center" vertical="top"/>
    </xf>
    <xf numFmtId="0" fontId="17" fillId="0" borderId="13" xfId="0" applyFont="1" applyFill="1" applyBorder="1" applyAlignment="1">
      <alignment horizontal="center" vertical="top" wrapText="1"/>
    </xf>
    <xf numFmtId="49" fontId="16" fillId="3" borderId="13" xfId="0" applyNumberFormat="1" applyFont="1" applyFill="1" applyBorder="1" applyAlignment="1">
      <alignment horizontal="center" vertical="top"/>
    </xf>
    <xf numFmtId="0" fontId="16" fillId="3" borderId="11" xfId="0" applyFont="1" applyFill="1" applyBorder="1" applyAlignment="1">
      <alignment horizontal="center" vertical="top"/>
    </xf>
    <xf numFmtId="49" fontId="17" fillId="0" borderId="13" xfId="0" applyNumberFormat="1" applyFont="1" applyBorder="1" applyAlignment="1">
      <alignment horizontal="center" vertical="top"/>
    </xf>
    <xf numFmtId="0" fontId="17" fillId="0" borderId="16" xfId="0" applyFont="1" applyBorder="1" applyAlignment="1">
      <alignment horizontal="center" vertical="top"/>
    </xf>
    <xf numFmtId="0" fontId="17" fillId="0" borderId="11" xfId="0" applyFont="1" applyBorder="1" applyAlignment="1">
      <alignment horizontal="center" vertical="top"/>
    </xf>
    <xf numFmtId="0" fontId="17" fillId="0" borderId="16" xfId="0" applyFont="1" applyFill="1" applyBorder="1" applyAlignment="1">
      <alignment horizontal="center" vertical="top"/>
    </xf>
    <xf numFmtId="49" fontId="17" fillId="0" borderId="13" xfId="0" applyNumberFormat="1" applyFont="1" applyFill="1" applyBorder="1" applyAlignment="1">
      <alignment horizontal="center" vertical="top"/>
    </xf>
    <xf numFmtId="49" fontId="17" fillId="0" borderId="13" xfId="0" quotePrefix="1" applyNumberFormat="1" applyFont="1" applyFill="1" applyBorder="1" applyAlignment="1">
      <alignment horizontal="center" vertical="top"/>
    </xf>
    <xf numFmtId="0" fontId="17" fillId="0" borderId="16" xfId="0" applyFont="1" applyFill="1" applyBorder="1" applyAlignment="1">
      <alignment horizontal="center" vertical="top" wrapText="1"/>
    </xf>
    <xf numFmtId="0" fontId="17" fillId="0" borderId="11" xfId="0" applyFont="1" applyFill="1" applyBorder="1" applyAlignment="1">
      <alignment horizontal="center" vertical="top"/>
    </xf>
    <xf numFmtId="0" fontId="16" fillId="3" borderId="13" xfId="0" applyFont="1" applyFill="1" applyBorder="1" applyAlignment="1">
      <alignment horizontal="center" vertical="top" wrapText="1"/>
    </xf>
    <xf numFmtId="0" fontId="16" fillId="3" borderId="16" xfId="0" applyFont="1" applyFill="1" applyBorder="1" applyAlignment="1">
      <alignment horizontal="center" vertical="top" wrapText="1"/>
    </xf>
    <xf numFmtId="0" fontId="18" fillId="4" borderId="13" xfId="0" applyFont="1" applyFill="1" applyBorder="1" applyAlignment="1">
      <alignment vertical="top" wrapText="1"/>
    </xf>
    <xf numFmtId="49" fontId="16" fillId="3" borderId="13" xfId="0" quotePrefix="1" applyNumberFormat="1" applyFont="1" applyFill="1" applyBorder="1" applyAlignment="1">
      <alignment horizontal="center" vertical="top"/>
    </xf>
    <xf numFmtId="0" fontId="16" fillId="3" borderId="11" xfId="0" applyFont="1" applyFill="1" applyBorder="1" applyAlignment="1">
      <alignment horizontal="center" vertical="top" wrapText="1"/>
    </xf>
    <xf numFmtId="0" fontId="16" fillId="3" borderId="16" xfId="0" applyFont="1" applyFill="1" applyBorder="1" applyAlignment="1">
      <alignment horizontal="center" vertical="top"/>
    </xf>
    <xf numFmtId="0" fontId="17" fillId="4" borderId="13" xfId="0" applyFont="1" applyFill="1" applyBorder="1"/>
    <xf numFmtId="0" fontId="17" fillId="4" borderId="13" xfId="0" applyFont="1" applyFill="1" applyBorder="1" applyAlignment="1">
      <alignment horizontal="center" vertical="top"/>
    </xf>
    <xf numFmtId="0" fontId="15" fillId="0" borderId="13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/>
    </xf>
    <xf numFmtId="0" fontId="17" fillId="0" borderId="13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9" fillId="3" borderId="13" xfId="0" quotePrefix="1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6" fillId="0" borderId="13" xfId="0" quotePrefix="1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left" vertical="top" wrapText="1"/>
    </xf>
    <xf numFmtId="0" fontId="6" fillId="4" borderId="13" xfId="0" quotePrefix="1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6" fillId="0" borderId="13" xfId="0" quotePrefix="1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9" fillId="0" borderId="13" xfId="0" applyFont="1" applyFill="1" applyBorder="1" applyAlignment="1">
      <alignment vertical="center" wrapText="1"/>
    </xf>
    <xf numFmtId="0" fontId="9" fillId="0" borderId="16" xfId="0" applyFont="1" applyFill="1" applyBorder="1" applyAlignment="1">
      <alignment horizontal="center" vertical="center"/>
    </xf>
    <xf numFmtId="0" fontId="17" fillId="0" borderId="13" xfId="0" applyFont="1" applyBorder="1" applyAlignment="1">
      <alignment horizontal="right"/>
    </xf>
    <xf numFmtId="0" fontId="17" fillId="0" borderId="7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7" fillId="0" borderId="8" xfId="0" applyFont="1" applyBorder="1" applyAlignment="1">
      <alignment horizontal="left"/>
    </xf>
    <xf numFmtId="0" fontId="17" fillId="0" borderId="13" xfId="0" applyFont="1" applyBorder="1" applyAlignment="1">
      <alignment horizontal="left"/>
    </xf>
    <xf numFmtId="0" fontId="11" fillId="0" borderId="2" xfId="0" applyFont="1" applyBorder="1" applyAlignment="1">
      <alignment horizontal="center" vertical="center" textRotation="90"/>
    </xf>
    <xf numFmtId="0" fontId="13" fillId="0" borderId="6" xfId="0" applyFont="1" applyBorder="1"/>
    <xf numFmtId="0" fontId="13" fillId="0" borderId="12" xfId="0" applyFont="1" applyBorder="1"/>
    <xf numFmtId="0" fontId="11" fillId="0" borderId="17" xfId="0" applyFont="1" applyBorder="1" applyAlignment="1">
      <alignment horizontal="center" vertical="center" textRotation="90" wrapText="1"/>
    </xf>
    <xf numFmtId="0" fontId="13" fillId="0" borderId="18" xfId="0" applyFont="1" applyBorder="1"/>
    <xf numFmtId="0" fontId="13" fillId="0" borderId="19" xfId="0" applyFont="1" applyBorder="1"/>
    <xf numFmtId="0" fontId="16" fillId="0" borderId="13" xfId="0" applyFont="1" applyBorder="1" applyAlignment="1">
      <alignment horizontal="center" vertical="center" textRotation="90"/>
    </xf>
    <xf numFmtId="0" fontId="6" fillId="0" borderId="9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/>
    </xf>
    <xf numFmtId="0" fontId="17" fillId="0" borderId="11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17" fillId="0" borderId="13" xfId="0" applyFont="1" applyBorder="1" applyAlignment="1">
      <alignment horizontal="left" vertical="top" wrapText="1"/>
    </xf>
    <xf numFmtId="0" fontId="17" fillId="0" borderId="15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7" fillId="0" borderId="14" xfId="0" applyFont="1" applyBorder="1" applyAlignment="1">
      <alignment horizontal="left"/>
    </xf>
    <xf numFmtId="0" fontId="11" fillId="0" borderId="2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top" wrapText="1"/>
    </xf>
    <xf numFmtId="0" fontId="11" fillId="0" borderId="6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6" xfId="0" applyFont="1" applyBorder="1"/>
    <xf numFmtId="0" fontId="11" fillId="0" borderId="2" xfId="0" applyFont="1" applyBorder="1" applyAlignment="1">
      <alignment horizontal="center" vertical="center" textRotation="90" wrapText="1"/>
    </xf>
    <xf numFmtId="0" fontId="13" fillId="0" borderId="6" xfId="0" applyFont="1" applyBorder="1" applyAlignment="1">
      <alignment wrapText="1"/>
    </xf>
    <xf numFmtId="0" fontId="11" fillId="0" borderId="3" xfId="0" applyFont="1" applyBorder="1" applyAlignment="1">
      <alignment horizontal="center" vertical="center"/>
    </xf>
    <xf numFmtId="0" fontId="12" fillId="0" borderId="4" xfId="0" applyFont="1" applyBorder="1"/>
    <xf numFmtId="0" fontId="12" fillId="0" borderId="20" xfId="0" applyFont="1" applyBorder="1"/>
    <xf numFmtId="0" fontId="12" fillId="0" borderId="7" xfId="0" applyFont="1" applyBorder="1"/>
    <xf numFmtId="0" fontId="12" fillId="0" borderId="1" xfId="0" applyFont="1" applyBorder="1"/>
    <xf numFmtId="0" fontId="12" fillId="0" borderId="21" xfId="0" applyFont="1" applyBorder="1"/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2" fillId="0" borderId="6" xfId="0" applyFont="1" applyBorder="1"/>
    <xf numFmtId="0" fontId="12" fillId="0" borderId="12" xfId="0" applyFont="1" applyBorder="1"/>
    <xf numFmtId="0" fontId="11" fillId="0" borderId="9" xfId="0" applyFont="1" applyBorder="1" applyAlignment="1">
      <alignment horizontal="center" wrapText="1"/>
    </xf>
    <xf numFmtId="0" fontId="11" fillId="0" borderId="10" xfId="0" applyFont="1" applyBorder="1" applyAlignment="1">
      <alignment horizontal="center" wrapText="1"/>
    </xf>
    <xf numFmtId="0" fontId="11" fillId="0" borderId="22" xfId="0" applyFont="1" applyBorder="1" applyAlignment="1">
      <alignment horizontal="center" wrapText="1"/>
    </xf>
    <xf numFmtId="0" fontId="11" fillId="0" borderId="1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0" borderId="14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5" fillId="0" borderId="1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left" vertical="top" wrapText="1"/>
    </xf>
    <xf numFmtId="0" fontId="17" fillId="0" borderId="11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D72"/>
  <sheetViews>
    <sheetView tabSelected="1" topLeftCell="A10" zoomScale="120" zoomScaleNormal="120" workbookViewId="0">
      <pane xSplit="8355" ySplit="2805" topLeftCell="C22" activePane="bottomLeft"/>
      <selection sqref="A1:N18"/>
      <selection pane="topRight" activeCell="J1" sqref="J1"/>
      <selection pane="bottomLeft" activeCell="B39" sqref="B39"/>
      <selection pane="bottomRight" activeCell="D40" sqref="D40"/>
    </sheetView>
  </sheetViews>
  <sheetFormatPr defaultRowHeight="15.75" x14ac:dyDescent="0.25"/>
  <cols>
    <col min="1" max="1" width="7.7109375" style="105" customWidth="1"/>
    <col min="2" max="2" width="54.5703125" style="7" customWidth="1"/>
    <col min="3" max="3" width="10" style="1" customWidth="1"/>
    <col min="4" max="4" width="6.42578125" style="1" customWidth="1"/>
    <col min="5" max="5" width="6.5703125" style="1" customWidth="1"/>
    <col min="6" max="6" width="5.85546875" style="1" customWidth="1"/>
    <col min="7" max="7" width="6" style="1" customWidth="1"/>
    <col min="8" max="8" width="8.42578125" style="1" customWidth="1"/>
    <col min="9" max="10" width="6.7109375" style="1" customWidth="1"/>
    <col min="11" max="11" width="6.5703125" style="1" customWidth="1"/>
    <col min="12" max="12" width="6.42578125" style="1" customWidth="1"/>
    <col min="13" max="14" width="6.85546875" style="1" customWidth="1"/>
    <col min="15" max="253" width="9.140625" style="1"/>
    <col min="254" max="254" width="12.85546875" style="1" customWidth="1"/>
    <col min="255" max="255" width="36.42578125" style="1" customWidth="1"/>
    <col min="256" max="256" width="11.85546875" style="1" customWidth="1"/>
    <col min="257" max="257" width="7.7109375" style="1" customWidth="1"/>
    <col min="258" max="258" width="7.28515625" style="1" customWidth="1"/>
    <col min="259" max="259" width="6.5703125" style="1" customWidth="1"/>
    <col min="260" max="260" width="6.7109375" style="1" customWidth="1"/>
    <col min="261" max="261" width="6.85546875" style="1" customWidth="1"/>
    <col min="262" max="262" width="7" style="1" customWidth="1"/>
    <col min="263" max="270" width="5.7109375" style="1" customWidth="1"/>
    <col min="271" max="509" width="9.140625" style="1"/>
    <col min="510" max="510" width="12.85546875" style="1" customWidth="1"/>
    <col min="511" max="511" width="36.42578125" style="1" customWidth="1"/>
    <col min="512" max="512" width="11.85546875" style="1" customWidth="1"/>
    <col min="513" max="513" width="7.7109375" style="1" customWidth="1"/>
    <col min="514" max="514" width="7.28515625" style="1" customWidth="1"/>
    <col min="515" max="515" width="6.5703125" style="1" customWidth="1"/>
    <col min="516" max="516" width="6.7109375" style="1" customWidth="1"/>
    <col min="517" max="517" width="6.85546875" style="1" customWidth="1"/>
    <col min="518" max="518" width="7" style="1" customWidth="1"/>
    <col min="519" max="526" width="5.7109375" style="1" customWidth="1"/>
    <col min="527" max="765" width="9.140625" style="1"/>
    <col min="766" max="766" width="12.85546875" style="1" customWidth="1"/>
    <col min="767" max="767" width="36.42578125" style="1" customWidth="1"/>
    <col min="768" max="768" width="11.85546875" style="1" customWidth="1"/>
    <col min="769" max="769" width="7.7109375" style="1" customWidth="1"/>
    <col min="770" max="770" width="7.28515625" style="1" customWidth="1"/>
    <col min="771" max="771" width="6.5703125" style="1" customWidth="1"/>
    <col min="772" max="772" width="6.7109375" style="1" customWidth="1"/>
    <col min="773" max="773" width="6.85546875" style="1" customWidth="1"/>
    <col min="774" max="774" width="7" style="1" customWidth="1"/>
    <col min="775" max="782" width="5.7109375" style="1" customWidth="1"/>
    <col min="783" max="1021" width="9.140625" style="1"/>
    <col min="1022" max="1022" width="12.85546875" style="1" customWidth="1"/>
    <col min="1023" max="1023" width="36.42578125" style="1" customWidth="1"/>
    <col min="1024" max="1024" width="11.85546875" style="1" customWidth="1"/>
    <col min="1025" max="1025" width="7.7109375" style="1" customWidth="1"/>
    <col min="1026" max="1026" width="7.28515625" style="1" customWidth="1"/>
    <col min="1027" max="1027" width="6.5703125" style="1" customWidth="1"/>
    <col min="1028" max="1028" width="6.7109375" style="1" customWidth="1"/>
    <col min="1029" max="1029" width="6.85546875" style="1" customWidth="1"/>
    <col min="1030" max="1030" width="7" style="1" customWidth="1"/>
    <col min="1031" max="1038" width="5.7109375" style="1" customWidth="1"/>
    <col min="1039" max="1277" width="9.140625" style="1"/>
    <col min="1278" max="1278" width="12.85546875" style="1" customWidth="1"/>
    <col min="1279" max="1279" width="36.42578125" style="1" customWidth="1"/>
    <col min="1280" max="1280" width="11.85546875" style="1" customWidth="1"/>
    <col min="1281" max="1281" width="7.7109375" style="1" customWidth="1"/>
    <col min="1282" max="1282" width="7.28515625" style="1" customWidth="1"/>
    <col min="1283" max="1283" width="6.5703125" style="1" customWidth="1"/>
    <col min="1284" max="1284" width="6.7109375" style="1" customWidth="1"/>
    <col min="1285" max="1285" width="6.85546875" style="1" customWidth="1"/>
    <col min="1286" max="1286" width="7" style="1" customWidth="1"/>
    <col min="1287" max="1294" width="5.7109375" style="1" customWidth="1"/>
    <col min="1295" max="1533" width="9.140625" style="1"/>
    <col min="1534" max="1534" width="12.85546875" style="1" customWidth="1"/>
    <col min="1535" max="1535" width="36.42578125" style="1" customWidth="1"/>
    <col min="1536" max="1536" width="11.85546875" style="1" customWidth="1"/>
    <col min="1537" max="1537" width="7.7109375" style="1" customWidth="1"/>
    <col min="1538" max="1538" width="7.28515625" style="1" customWidth="1"/>
    <col min="1539" max="1539" width="6.5703125" style="1" customWidth="1"/>
    <col min="1540" max="1540" width="6.7109375" style="1" customWidth="1"/>
    <col min="1541" max="1541" width="6.85546875" style="1" customWidth="1"/>
    <col min="1542" max="1542" width="7" style="1" customWidth="1"/>
    <col min="1543" max="1550" width="5.7109375" style="1" customWidth="1"/>
    <col min="1551" max="1789" width="9.140625" style="1"/>
    <col min="1790" max="1790" width="12.85546875" style="1" customWidth="1"/>
    <col min="1791" max="1791" width="36.42578125" style="1" customWidth="1"/>
    <col min="1792" max="1792" width="11.85546875" style="1" customWidth="1"/>
    <col min="1793" max="1793" width="7.7109375" style="1" customWidth="1"/>
    <col min="1794" max="1794" width="7.28515625" style="1" customWidth="1"/>
    <col min="1795" max="1795" width="6.5703125" style="1" customWidth="1"/>
    <col min="1796" max="1796" width="6.7109375" style="1" customWidth="1"/>
    <col min="1797" max="1797" width="6.85546875" style="1" customWidth="1"/>
    <col min="1798" max="1798" width="7" style="1" customWidth="1"/>
    <col min="1799" max="1806" width="5.7109375" style="1" customWidth="1"/>
    <col min="1807" max="2045" width="9.140625" style="1"/>
    <col min="2046" max="2046" width="12.85546875" style="1" customWidth="1"/>
    <col min="2047" max="2047" width="36.42578125" style="1" customWidth="1"/>
    <col min="2048" max="2048" width="11.85546875" style="1" customWidth="1"/>
    <col min="2049" max="2049" width="7.7109375" style="1" customWidth="1"/>
    <col min="2050" max="2050" width="7.28515625" style="1" customWidth="1"/>
    <col min="2051" max="2051" width="6.5703125" style="1" customWidth="1"/>
    <col min="2052" max="2052" width="6.7109375" style="1" customWidth="1"/>
    <col min="2053" max="2053" width="6.85546875" style="1" customWidth="1"/>
    <col min="2054" max="2054" width="7" style="1" customWidth="1"/>
    <col min="2055" max="2062" width="5.7109375" style="1" customWidth="1"/>
    <col min="2063" max="2301" width="9.140625" style="1"/>
    <col min="2302" max="2302" width="12.85546875" style="1" customWidth="1"/>
    <col min="2303" max="2303" width="36.42578125" style="1" customWidth="1"/>
    <col min="2304" max="2304" width="11.85546875" style="1" customWidth="1"/>
    <col min="2305" max="2305" width="7.7109375" style="1" customWidth="1"/>
    <col min="2306" max="2306" width="7.28515625" style="1" customWidth="1"/>
    <col min="2307" max="2307" width="6.5703125" style="1" customWidth="1"/>
    <col min="2308" max="2308" width="6.7109375" style="1" customWidth="1"/>
    <col min="2309" max="2309" width="6.85546875" style="1" customWidth="1"/>
    <col min="2310" max="2310" width="7" style="1" customWidth="1"/>
    <col min="2311" max="2318" width="5.7109375" style="1" customWidth="1"/>
    <col min="2319" max="2557" width="9.140625" style="1"/>
    <col min="2558" max="2558" width="12.85546875" style="1" customWidth="1"/>
    <col min="2559" max="2559" width="36.42578125" style="1" customWidth="1"/>
    <col min="2560" max="2560" width="11.85546875" style="1" customWidth="1"/>
    <col min="2561" max="2561" width="7.7109375" style="1" customWidth="1"/>
    <col min="2562" max="2562" width="7.28515625" style="1" customWidth="1"/>
    <col min="2563" max="2563" width="6.5703125" style="1" customWidth="1"/>
    <col min="2564" max="2564" width="6.7109375" style="1" customWidth="1"/>
    <col min="2565" max="2565" width="6.85546875" style="1" customWidth="1"/>
    <col min="2566" max="2566" width="7" style="1" customWidth="1"/>
    <col min="2567" max="2574" width="5.7109375" style="1" customWidth="1"/>
    <col min="2575" max="2813" width="9.140625" style="1"/>
    <col min="2814" max="2814" width="12.85546875" style="1" customWidth="1"/>
    <col min="2815" max="2815" width="36.42578125" style="1" customWidth="1"/>
    <col min="2816" max="2816" width="11.85546875" style="1" customWidth="1"/>
    <col min="2817" max="2817" width="7.7109375" style="1" customWidth="1"/>
    <col min="2818" max="2818" width="7.28515625" style="1" customWidth="1"/>
    <col min="2819" max="2819" width="6.5703125" style="1" customWidth="1"/>
    <col min="2820" max="2820" width="6.7109375" style="1" customWidth="1"/>
    <col min="2821" max="2821" width="6.85546875" style="1" customWidth="1"/>
    <col min="2822" max="2822" width="7" style="1" customWidth="1"/>
    <col min="2823" max="2830" width="5.7109375" style="1" customWidth="1"/>
    <col min="2831" max="3069" width="9.140625" style="1"/>
    <col min="3070" max="3070" width="12.85546875" style="1" customWidth="1"/>
    <col min="3071" max="3071" width="36.42578125" style="1" customWidth="1"/>
    <col min="3072" max="3072" width="11.85546875" style="1" customWidth="1"/>
    <col min="3073" max="3073" width="7.7109375" style="1" customWidth="1"/>
    <col min="3074" max="3074" width="7.28515625" style="1" customWidth="1"/>
    <col min="3075" max="3075" width="6.5703125" style="1" customWidth="1"/>
    <col min="3076" max="3076" width="6.7109375" style="1" customWidth="1"/>
    <col min="3077" max="3077" width="6.85546875" style="1" customWidth="1"/>
    <col min="3078" max="3078" width="7" style="1" customWidth="1"/>
    <col min="3079" max="3086" width="5.7109375" style="1" customWidth="1"/>
    <col min="3087" max="3325" width="9.140625" style="1"/>
    <col min="3326" max="3326" width="12.85546875" style="1" customWidth="1"/>
    <col min="3327" max="3327" width="36.42578125" style="1" customWidth="1"/>
    <col min="3328" max="3328" width="11.85546875" style="1" customWidth="1"/>
    <col min="3329" max="3329" width="7.7109375" style="1" customWidth="1"/>
    <col min="3330" max="3330" width="7.28515625" style="1" customWidth="1"/>
    <col min="3331" max="3331" width="6.5703125" style="1" customWidth="1"/>
    <col min="3332" max="3332" width="6.7109375" style="1" customWidth="1"/>
    <col min="3333" max="3333" width="6.85546875" style="1" customWidth="1"/>
    <col min="3334" max="3334" width="7" style="1" customWidth="1"/>
    <col min="3335" max="3342" width="5.7109375" style="1" customWidth="1"/>
    <col min="3343" max="3581" width="9.140625" style="1"/>
    <col min="3582" max="3582" width="12.85546875" style="1" customWidth="1"/>
    <col min="3583" max="3583" width="36.42578125" style="1" customWidth="1"/>
    <col min="3584" max="3584" width="11.85546875" style="1" customWidth="1"/>
    <col min="3585" max="3585" width="7.7109375" style="1" customWidth="1"/>
    <col min="3586" max="3586" width="7.28515625" style="1" customWidth="1"/>
    <col min="3587" max="3587" width="6.5703125" style="1" customWidth="1"/>
    <col min="3588" max="3588" width="6.7109375" style="1" customWidth="1"/>
    <col min="3589" max="3589" width="6.85546875" style="1" customWidth="1"/>
    <col min="3590" max="3590" width="7" style="1" customWidth="1"/>
    <col min="3591" max="3598" width="5.7109375" style="1" customWidth="1"/>
    <col min="3599" max="3837" width="9.140625" style="1"/>
    <col min="3838" max="3838" width="12.85546875" style="1" customWidth="1"/>
    <col min="3839" max="3839" width="36.42578125" style="1" customWidth="1"/>
    <col min="3840" max="3840" width="11.85546875" style="1" customWidth="1"/>
    <col min="3841" max="3841" width="7.7109375" style="1" customWidth="1"/>
    <col min="3842" max="3842" width="7.28515625" style="1" customWidth="1"/>
    <col min="3843" max="3843" width="6.5703125" style="1" customWidth="1"/>
    <col min="3844" max="3844" width="6.7109375" style="1" customWidth="1"/>
    <col min="3845" max="3845" width="6.85546875" style="1" customWidth="1"/>
    <col min="3846" max="3846" width="7" style="1" customWidth="1"/>
    <col min="3847" max="3854" width="5.7109375" style="1" customWidth="1"/>
    <col min="3855" max="4093" width="9.140625" style="1"/>
    <col min="4094" max="4094" width="12.85546875" style="1" customWidth="1"/>
    <col min="4095" max="4095" width="36.42578125" style="1" customWidth="1"/>
    <col min="4096" max="4096" width="11.85546875" style="1" customWidth="1"/>
    <col min="4097" max="4097" width="7.7109375" style="1" customWidth="1"/>
    <col min="4098" max="4098" width="7.28515625" style="1" customWidth="1"/>
    <col min="4099" max="4099" width="6.5703125" style="1" customWidth="1"/>
    <col min="4100" max="4100" width="6.7109375" style="1" customWidth="1"/>
    <col min="4101" max="4101" width="6.85546875" style="1" customWidth="1"/>
    <col min="4102" max="4102" width="7" style="1" customWidth="1"/>
    <col min="4103" max="4110" width="5.7109375" style="1" customWidth="1"/>
    <col min="4111" max="4349" width="9.140625" style="1"/>
    <col min="4350" max="4350" width="12.85546875" style="1" customWidth="1"/>
    <col min="4351" max="4351" width="36.42578125" style="1" customWidth="1"/>
    <col min="4352" max="4352" width="11.85546875" style="1" customWidth="1"/>
    <col min="4353" max="4353" width="7.7109375" style="1" customWidth="1"/>
    <col min="4354" max="4354" width="7.28515625" style="1" customWidth="1"/>
    <col min="4355" max="4355" width="6.5703125" style="1" customWidth="1"/>
    <col min="4356" max="4356" width="6.7109375" style="1" customWidth="1"/>
    <col min="4357" max="4357" width="6.85546875" style="1" customWidth="1"/>
    <col min="4358" max="4358" width="7" style="1" customWidth="1"/>
    <col min="4359" max="4366" width="5.7109375" style="1" customWidth="1"/>
    <col min="4367" max="4605" width="9.140625" style="1"/>
    <col min="4606" max="4606" width="12.85546875" style="1" customWidth="1"/>
    <col min="4607" max="4607" width="36.42578125" style="1" customWidth="1"/>
    <col min="4608" max="4608" width="11.85546875" style="1" customWidth="1"/>
    <col min="4609" max="4609" width="7.7109375" style="1" customWidth="1"/>
    <col min="4610" max="4610" width="7.28515625" style="1" customWidth="1"/>
    <col min="4611" max="4611" width="6.5703125" style="1" customWidth="1"/>
    <col min="4612" max="4612" width="6.7109375" style="1" customWidth="1"/>
    <col min="4613" max="4613" width="6.85546875" style="1" customWidth="1"/>
    <col min="4614" max="4614" width="7" style="1" customWidth="1"/>
    <col min="4615" max="4622" width="5.7109375" style="1" customWidth="1"/>
    <col min="4623" max="4861" width="9.140625" style="1"/>
    <col min="4862" max="4862" width="12.85546875" style="1" customWidth="1"/>
    <col min="4863" max="4863" width="36.42578125" style="1" customWidth="1"/>
    <col min="4864" max="4864" width="11.85546875" style="1" customWidth="1"/>
    <col min="4865" max="4865" width="7.7109375" style="1" customWidth="1"/>
    <col min="4866" max="4866" width="7.28515625" style="1" customWidth="1"/>
    <col min="4867" max="4867" width="6.5703125" style="1" customWidth="1"/>
    <col min="4868" max="4868" width="6.7109375" style="1" customWidth="1"/>
    <col min="4869" max="4869" width="6.85546875" style="1" customWidth="1"/>
    <col min="4870" max="4870" width="7" style="1" customWidth="1"/>
    <col min="4871" max="4878" width="5.7109375" style="1" customWidth="1"/>
    <col min="4879" max="5117" width="9.140625" style="1"/>
    <col min="5118" max="5118" width="12.85546875" style="1" customWidth="1"/>
    <col min="5119" max="5119" width="36.42578125" style="1" customWidth="1"/>
    <col min="5120" max="5120" width="11.85546875" style="1" customWidth="1"/>
    <col min="5121" max="5121" width="7.7109375" style="1" customWidth="1"/>
    <col min="5122" max="5122" width="7.28515625" style="1" customWidth="1"/>
    <col min="5123" max="5123" width="6.5703125" style="1" customWidth="1"/>
    <col min="5124" max="5124" width="6.7109375" style="1" customWidth="1"/>
    <col min="5125" max="5125" width="6.85546875" style="1" customWidth="1"/>
    <col min="5126" max="5126" width="7" style="1" customWidth="1"/>
    <col min="5127" max="5134" width="5.7109375" style="1" customWidth="1"/>
    <col min="5135" max="5373" width="9.140625" style="1"/>
    <col min="5374" max="5374" width="12.85546875" style="1" customWidth="1"/>
    <col min="5375" max="5375" width="36.42578125" style="1" customWidth="1"/>
    <col min="5376" max="5376" width="11.85546875" style="1" customWidth="1"/>
    <col min="5377" max="5377" width="7.7109375" style="1" customWidth="1"/>
    <col min="5378" max="5378" width="7.28515625" style="1" customWidth="1"/>
    <col min="5379" max="5379" width="6.5703125" style="1" customWidth="1"/>
    <col min="5380" max="5380" width="6.7109375" style="1" customWidth="1"/>
    <col min="5381" max="5381" width="6.85546875" style="1" customWidth="1"/>
    <col min="5382" max="5382" width="7" style="1" customWidth="1"/>
    <col min="5383" max="5390" width="5.7109375" style="1" customWidth="1"/>
    <col min="5391" max="5629" width="9.140625" style="1"/>
    <col min="5630" max="5630" width="12.85546875" style="1" customWidth="1"/>
    <col min="5631" max="5631" width="36.42578125" style="1" customWidth="1"/>
    <col min="5632" max="5632" width="11.85546875" style="1" customWidth="1"/>
    <col min="5633" max="5633" width="7.7109375" style="1" customWidth="1"/>
    <col min="5634" max="5634" width="7.28515625" style="1" customWidth="1"/>
    <col min="5635" max="5635" width="6.5703125" style="1" customWidth="1"/>
    <col min="5636" max="5636" width="6.7109375" style="1" customWidth="1"/>
    <col min="5637" max="5637" width="6.85546875" style="1" customWidth="1"/>
    <col min="5638" max="5638" width="7" style="1" customWidth="1"/>
    <col min="5639" max="5646" width="5.7109375" style="1" customWidth="1"/>
    <col min="5647" max="5885" width="9.140625" style="1"/>
    <col min="5886" max="5886" width="12.85546875" style="1" customWidth="1"/>
    <col min="5887" max="5887" width="36.42578125" style="1" customWidth="1"/>
    <col min="5888" max="5888" width="11.85546875" style="1" customWidth="1"/>
    <col min="5889" max="5889" width="7.7109375" style="1" customWidth="1"/>
    <col min="5890" max="5890" width="7.28515625" style="1" customWidth="1"/>
    <col min="5891" max="5891" width="6.5703125" style="1" customWidth="1"/>
    <col min="5892" max="5892" width="6.7109375" style="1" customWidth="1"/>
    <col min="5893" max="5893" width="6.85546875" style="1" customWidth="1"/>
    <col min="5894" max="5894" width="7" style="1" customWidth="1"/>
    <col min="5895" max="5902" width="5.7109375" style="1" customWidth="1"/>
    <col min="5903" max="6141" width="9.140625" style="1"/>
    <col min="6142" max="6142" width="12.85546875" style="1" customWidth="1"/>
    <col min="6143" max="6143" width="36.42578125" style="1" customWidth="1"/>
    <col min="6144" max="6144" width="11.85546875" style="1" customWidth="1"/>
    <col min="6145" max="6145" width="7.7109375" style="1" customWidth="1"/>
    <col min="6146" max="6146" width="7.28515625" style="1" customWidth="1"/>
    <col min="6147" max="6147" width="6.5703125" style="1" customWidth="1"/>
    <col min="6148" max="6148" width="6.7109375" style="1" customWidth="1"/>
    <col min="6149" max="6149" width="6.85546875" style="1" customWidth="1"/>
    <col min="6150" max="6150" width="7" style="1" customWidth="1"/>
    <col min="6151" max="6158" width="5.7109375" style="1" customWidth="1"/>
    <col min="6159" max="6397" width="9.140625" style="1"/>
    <col min="6398" max="6398" width="12.85546875" style="1" customWidth="1"/>
    <col min="6399" max="6399" width="36.42578125" style="1" customWidth="1"/>
    <col min="6400" max="6400" width="11.85546875" style="1" customWidth="1"/>
    <col min="6401" max="6401" width="7.7109375" style="1" customWidth="1"/>
    <col min="6402" max="6402" width="7.28515625" style="1" customWidth="1"/>
    <col min="6403" max="6403" width="6.5703125" style="1" customWidth="1"/>
    <col min="6404" max="6404" width="6.7109375" style="1" customWidth="1"/>
    <col min="6405" max="6405" width="6.85546875" style="1" customWidth="1"/>
    <col min="6406" max="6406" width="7" style="1" customWidth="1"/>
    <col min="6407" max="6414" width="5.7109375" style="1" customWidth="1"/>
    <col min="6415" max="6653" width="9.140625" style="1"/>
    <col min="6654" max="6654" width="12.85546875" style="1" customWidth="1"/>
    <col min="6655" max="6655" width="36.42578125" style="1" customWidth="1"/>
    <col min="6656" max="6656" width="11.85546875" style="1" customWidth="1"/>
    <col min="6657" max="6657" width="7.7109375" style="1" customWidth="1"/>
    <col min="6658" max="6658" width="7.28515625" style="1" customWidth="1"/>
    <col min="6659" max="6659" width="6.5703125" style="1" customWidth="1"/>
    <col min="6660" max="6660" width="6.7109375" style="1" customWidth="1"/>
    <col min="6661" max="6661" width="6.85546875" style="1" customWidth="1"/>
    <col min="6662" max="6662" width="7" style="1" customWidth="1"/>
    <col min="6663" max="6670" width="5.7109375" style="1" customWidth="1"/>
    <col min="6671" max="6909" width="9.140625" style="1"/>
    <col min="6910" max="6910" width="12.85546875" style="1" customWidth="1"/>
    <col min="6911" max="6911" width="36.42578125" style="1" customWidth="1"/>
    <col min="6912" max="6912" width="11.85546875" style="1" customWidth="1"/>
    <col min="6913" max="6913" width="7.7109375" style="1" customWidth="1"/>
    <col min="6914" max="6914" width="7.28515625" style="1" customWidth="1"/>
    <col min="6915" max="6915" width="6.5703125" style="1" customWidth="1"/>
    <col min="6916" max="6916" width="6.7109375" style="1" customWidth="1"/>
    <col min="6917" max="6917" width="6.85546875" style="1" customWidth="1"/>
    <col min="6918" max="6918" width="7" style="1" customWidth="1"/>
    <col min="6919" max="6926" width="5.7109375" style="1" customWidth="1"/>
    <col min="6927" max="7165" width="9.140625" style="1"/>
    <col min="7166" max="7166" width="12.85546875" style="1" customWidth="1"/>
    <col min="7167" max="7167" width="36.42578125" style="1" customWidth="1"/>
    <col min="7168" max="7168" width="11.85546875" style="1" customWidth="1"/>
    <col min="7169" max="7169" width="7.7109375" style="1" customWidth="1"/>
    <col min="7170" max="7170" width="7.28515625" style="1" customWidth="1"/>
    <col min="7171" max="7171" width="6.5703125" style="1" customWidth="1"/>
    <col min="7172" max="7172" width="6.7109375" style="1" customWidth="1"/>
    <col min="7173" max="7173" width="6.85546875" style="1" customWidth="1"/>
    <col min="7174" max="7174" width="7" style="1" customWidth="1"/>
    <col min="7175" max="7182" width="5.7109375" style="1" customWidth="1"/>
    <col min="7183" max="7421" width="9.140625" style="1"/>
    <col min="7422" max="7422" width="12.85546875" style="1" customWidth="1"/>
    <col min="7423" max="7423" width="36.42578125" style="1" customWidth="1"/>
    <col min="7424" max="7424" width="11.85546875" style="1" customWidth="1"/>
    <col min="7425" max="7425" width="7.7109375" style="1" customWidth="1"/>
    <col min="7426" max="7426" width="7.28515625" style="1" customWidth="1"/>
    <col min="7427" max="7427" width="6.5703125" style="1" customWidth="1"/>
    <col min="7428" max="7428" width="6.7109375" style="1" customWidth="1"/>
    <col min="7429" max="7429" width="6.85546875" style="1" customWidth="1"/>
    <col min="7430" max="7430" width="7" style="1" customWidth="1"/>
    <col min="7431" max="7438" width="5.7109375" style="1" customWidth="1"/>
    <col min="7439" max="7677" width="9.140625" style="1"/>
    <col min="7678" max="7678" width="12.85546875" style="1" customWidth="1"/>
    <col min="7679" max="7679" width="36.42578125" style="1" customWidth="1"/>
    <col min="7680" max="7680" width="11.85546875" style="1" customWidth="1"/>
    <col min="7681" max="7681" width="7.7109375" style="1" customWidth="1"/>
    <col min="7682" max="7682" width="7.28515625" style="1" customWidth="1"/>
    <col min="7683" max="7683" width="6.5703125" style="1" customWidth="1"/>
    <col min="7684" max="7684" width="6.7109375" style="1" customWidth="1"/>
    <col min="7685" max="7685" width="6.85546875" style="1" customWidth="1"/>
    <col min="7686" max="7686" width="7" style="1" customWidth="1"/>
    <col min="7687" max="7694" width="5.7109375" style="1" customWidth="1"/>
    <col min="7695" max="7933" width="9.140625" style="1"/>
    <col min="7934" max="7934" width="12.85546875" style="1" customWidth="1"/>
    <col min="7935" max="7935" width="36.42578125" style="1" customWidth="1"/>
    <col min="7936" max="7936" width="11.85546875" style="1" customWidth="1"/>
    <col min="7937" max="7937" width="7.7109375" style="1" customWidth="1"/>
    <col min="7938" max="7938" width="7.28515625" style="1" customWidth="1"/>
    <col min="7939" max="7939" width="6.5703125" style="1" customWidth="1"/>
    <col min="7940" max="7940" width="6.7109375" style="1" customWidth="1"/>
    <col min="7941" max="7941" width="6.85546875" style="1" customWidth="1"/>
    <col min="7942" max="7942" width="7" style="1" customWidth="1"/>
    <col min="7943" max="7950" width="5.7109375" style="1" customWidth="1"/>
    <col min="7951" max="8189" width="9.140625" style="1"/>
    <col min="8190" max="8190" width="12.85546875" style="1" customWidth="1"/>
    <col min="8191" max="8191" width="36.42578125" style="1" customWidth="1"/>
    <col min="8192" max="8192" width="11.85546875" style="1" customWidth="1"/>
    <col min="8193" max="8193" width="7.7109375" style="1" customWidth="1"/>
    <col min="8194" max="8194" width="7.28515625" style="1" customWidth="1"/>
    <col min="8195" max="8195" width="6.5703125" style="1" customWidth="1"/>
    <col min="8196" max="8196" width="6.7109375" style="1" customWidth="1"/>
    <col min="8197" max="8197" width="6.85546875" style="1" customWidth="1"/>
    <col min="8198" max="8198" width="7" style="1" customWidth="1"/>
    <col min="8199" max="8206" width="5.7109375" style="1" customWidth="1"/>
    <col min="8207" max="8445" width="9.140625" style="1"/>
    <col min="8446" max="8446" width="12.85546875" style="1" customWidth="1"/>
    <col min="8447" max="8447" width="36.42578125" style="1" customWidth="1"/>
    <col min="8448" max="8448" width="11.85546875" style="1" customWidth="1"/>
    <col min="8449" max="8449" width="7.7109375" style="1" customWidth="1"/>
    <col min="8450" max="8450" width="7.28515625" style="1" customWidth="1"/>
    <col min="8451" max="8451" width="6.5703125" style="1" customWidth="1"/>
    <col min="8452" max="8452" width="6.7109375" style="1" customWidth="1"/>
    <col min="8453" max="8453" width="6.85546875" style="1" customWidth="1"/>
    <col min="8454" max="8454" width="7" style="1" customWidth="1"/>
    <col min="8455" max="8462" width="5.7109375" style="1" customWidth="1"/>
    <col min="8463" max="8701" width="9.140625" style="1"/>
    <col min="8702" max="8702" width="12.85546875" style="1" customWidth="1"/>
    <col min="8703" max="8703" width="36.42578125" style="1" customWidth="1"/>
    <col min="8704" max="8704" width="11.85546875" style="1" customWidth="1"/>
    <col min="8705" max="8705" width="7.7109375" style="1" customWidth="1"/>
    <col min="8706" max="8706" width="7.28515625" style="1" customWidth="1"/>
    <col min="8707" max="8707" width="6.5703125" style="1" customWidth="1"/>
    <col min="8708" max="8708" width="6.7109375" style="1" customWidth="1"/>
    <col min="8709" max="8709" width="6.85546875" style="1" customWidth="1"/>
    <col min="8710" max="8710" width="7" style="1" customWidth="1"/>
    <col min="8711" max="8718" width="5.7109375" style="1" customWidth="1"/>
    <col min="8719" max="8957" width="9.140625" style="1"/>
    <col min="8958" max="8958" width="12.85546875" style="1" customWidth="1"/>
    <col min="8959" max="8959" width="36.42578125" style="1" customWidth="1"/>
    <col min="8960" max="8960" width="11.85546875" style="1" customWidth="1"/>
    <col min="8961" max="8961" width="7.7109375" style="1" customWidth="1"/>
    <col min="8962" max="8962" width="7.28515625" style="1" customWidth="1"/>
    <col min="8963" max="8963" width="6.5703125" style="1" customWidth="1"/>
    <col min="8964" max="8964" width="6.7109375" style="1" customWidth="1"/>
    <col min="8965" max="8965" width="6.85546875" style="1" customWidth="1"/>
    <col min="8966" max="8966" width="7" style="1" customWidth="1"/>
    <col min="8967" max="8974" width="5.7109375" style="1" customWidth="1"/>
    <col min="8975" max="9213" width="9.140625" style="1"/>
    <col min="9214" max="9214" width="12.85546875" style="1" customWidth="1"/>
    <col min="9215" max="9215" width="36.42578125" style="1" customWidth="1"/>
    <col min="9216" max="9216" width="11.85546875" style="1" customWidth="1"/>
    <col min="9217" max="9217" width="7.7109375" style="1" customWidth="1"/>
    <col min="9218" max="9218" width="7.28515625" style="1" customWidth="1"/>
    <col min="9219" max="9219" width="6.5703125" style="1" customWidth="1"/>
    <col min="9220" max="9220" width="6.7109375" style="1" customWidth="1"/>
    <col min="9221" max="9221" width="6.85546875" style="1" customWidth="1"/>
    <col min="9222" max="9222" width="7" style="1" customWidth="1"/>
    <col min="9223" max="9230" width="5.7109375" style="1" customWidth="1"/>
    <col min="9231" max="9469" width="9.140625" style="1"/>
    <col min="9470" max="9470" width="12.85546875" style="1" customWidth="1"/>
    <col min="9471" max="9471" width="36.42578125" style="1" customWidth="1"/>
    <col min="9472" max="9472" width="11.85546875" style="1" customWidth="1"/>
    <col min="9473" max="9473" width="7.7109375" style="1" customWidth="1"/>
    <col min="9474" max="9474" width="7.28515625" style="1" customWidth="1"/>
    <col min="9475" max="9475" width="6.5703125" style="1" customWidth="1"/>
    <col min="9476" max="9476" width="6.7109375" style="1" customWidth="1"/>
    <col min="9477" max="9477" width="6.85546875" style="1" customWidth="1"/>
    <col min="9478" max="9478" width="7" style="1" customWidth="1"/>
    <col min="9479" max="9486" width="5.7109375" style="1" customWidth="1"/>
    <col min="9487" max="9725" width="9.140625" style="1"/>
    <col min="9726" max="9726" width="12.85546875" style="1" customWidth="1"/>
    <col min="9727" max="9727" width="36.42578125" style="1" customWidth="1"/>
    <col min="9728" max="9728" width="11.85546875" style="1" customWidth="1"/>
    <col min="9729" max="9729" width="7.7109375" style="1" customWidth="1"/>
    <col min="9730" max="9730" width="7.28515625" style="1" customWidth="1"/>
    <col min="9731" max="9731" width="6.5703125" style="1" customWidth="1"/>
    <col min="9732" max="9732" width="6.7109375" style="1" customWidth="1"/>
    <col min="9733" max="9733" width="6.85546875" style="1" customWidth="1"/>
    <col min="9734" max="9734" width="7" style="1" customWidth="1"/>
    <col min="9735" max="9742" width="5.7109375" style="1" customWidth="1"/>
    <col min="9743" max="9981" width="9.140625" style="1"/>
    <col min="9982" max="9982" width="12.85546875" style="1" customWidth="1"/>
    <col min="9983" max="9983" width="36.42578125" style="1" customWidth="1"/>
    <col min="9984" max="9984" width="11.85546875" style="1" customWidth="1"/>
    <col min="9985" max="9985" width="7.7109375" style="1" customWidth="1"/>
    <col min="9986" max="9986" width="7.28515625" style="1" customWidth="1"/>
    <col min="9987" max="9987" width="6.5703125" style="1" customWidth="1"/>
    <col min="9988" max="9988" width="6.7109375" style="1" customWidth="1"/>
    <col min="9989" max="9989" width="6.85546875" style="1" customWidth="1"/>
    <col min="9990" max="9990" width="7" style="1" customWidth="1"/>
    <col min="9991" max="9998" width="5.7109375" style="1" customWidth="1"/>
    <col min="9999" max="10237" width="9.140625" style="1"/>
    <col min="10238" max="10238" width="12.85546875" style="1" customWidth="1"/>
    <col min="10239" max="10239" width="36.42578125" style="1" customWidth="1"/>
    <col min="10240" max="10240" width="11.85546875" style="1" customWidth="1"/>
    <col min="10241" max="10241" width="7.7109375" style="1" customWidth="1"/>
    <col min="10242" max="10242" width="7.28515625" style="1" customWidth="1"/>
    <col min="10243" max="10243" width="6.5703125" style="1" customWidth="1"/>
    <col min="10244" max="10244" width="6.7109375" style="1" customWidth="1"/>
    <col min="10245" max="10245" width="6.85546875" style="1" customWidth="1"/>
    <col min="10246" max="10246" width="7" style="1" customWidth="1"/>
    <col min="10247" max="10254" width="5.7109375" style="1" customWidth="1"/>
    <col min="10255" max="10493" width="9.140625" style="1"/>
    <col min="10494" max="10494" width="12.85546875" style="1" customWidth="1"/>
    <col min="10495" max="10495" width="36.42578125" style="1" customWidth="1"/>
    <col min="10496" max="10496" width="11.85546875" style="1" customWidth="1"/>
    <col min="10497" max="10497" width="7.7109375" style="1" customWidth="1"/>
    <col min="10498" max="10498" width="7.28515625" style="1" customWidth="1"/>
    <col min="10499" max="10499" width="6.5703125" style="1" customWidth="1"/>
    <col min="10500" max="10500" width="6.7109375" style="1" customWidth="1"/>
    <col min="10501" max="10501" width="6.85546875" style="1" customWidth="1"/>
    <col min="10502" max="10502" width="7" style="1" customWidth="1"/>
    <col min="10503" max="10510" width="5.7109375" style="1" customWidth="1"/>
    <col min="10511" max="10749" width="9.140625" style="1"/>
    <col min="10750" max="10750" width="12.85546875" style="1" customWidth="1"/>
    <col min="10751" max="10751" width="36.42578125" style="1" customWidth="1"/>
    <col min="10752" max="10752" width="11.85546875" style="1" customWidth="1"/>
    <col min="10753" max="10753" width="7.7109375" style="1" customWidth="1"/>
    <col min="10754" max="10754" width="7.28515625" style="1" customWidth="1"/>
    <col min="10755" max="10755" width="6.5703125" style="1" customWidth="1"/>
    <col min="10756" max="10756" width="6.7109375" style="1" customWidth="1"/>
    <col min="10757" max="10757" width="6.85546875" style="1" customWidth="1"/>
    <col min="10758" max="10758" width="7" style="1" customWidth="1"/>
    <col min="10759" max="10766" width="5.7109375" style="1" customWidth="1"/>
    <col min="10767" max="11005" width="9.140625" style="1"/>
    <col min="11006" max="11006" width="12.85546875" style="1" customWidth="1"/>
    <col min="11007" max="11007" width="36.42578125" style="1" customWidth="1"/>
    <col min="11008" max="11008" width="11.85546875" style="1" customWidth="1"/>
    <col min="11009" max="11009" width="7.7109375" style="1" customWidth="1"/>
    <col min="11010" max="11010" width="7.28515625" style="1" customWidth="1"/>
    <col min="11011" max="11011" width="6.5703125" style="1" customWidth="1"/>
    <col min="11012" max="11012" width="6.7109375" style="1" customWidth="1"/>
    <col min="11013" max="11013" width="6.85546875" style="1" customWidth="1"/>
    <col min="11014" max="11014" width="7" style="1" customWidth="1"/>
    <col min="11015" max="11022" width="5.7109375" style="1" customWidth="1"/>
    <col min="11023" max="11261" width="9.140625" style="1"/>
    <col min="11262" max="11262" width="12.85546875" style="1" customWidth="1"/>
    <col min="11263" max="11263" width="36.42578125" style="1" customWidth="1"/>
    <col min="11264" max="11264" width="11.85546875" style="1" customWidth="1"/>
    <col min="11265" max="11265" width="7.7109375" style="1" customWidth="1"/>
    <col min="11266" max="11266" width="7.28515625" style="1" customWidth="1"/>
    <col min="11267" max="11267" width="6.5703125" style="1" customWidth="1"/>
    <col min="11268" max="11268" width="6.7109375" style="1" customWidth="1"/>
    <col min="11269" max="11269" width="6.85546875" style="1" customWidth="1"/>
    <col min="11270" max="11270" width="7" style="1" customWidth="1"/>
    <col min="11271" max="11278" width="5.7109375" style="1" customWidth="1"/>
    <col min="11279" max="11517" width="9.140625" style="1"/>
    <col min="11518" max="11518" width="12.85546875" style="1" customWidth="1"/>
    <col min="11519" max="11519" width="36.42578125" style="1" customWidth="1"/>
    <col min="11520" max="11520" width="11.85546875" style="1" customWidth="1"/>
    <col min="11521" max="11521" width="7.7109375" style="1" customWidth="1"/>
    <col min="11522" max="11522" width="7.28515625" style="1" customWidth="1"/>
    <col min="11523" max="11523" width="6.5703125" style="1" customWidth="1"/>
    <col min="11524" max="11524" width="6.7109375" style="1" customWidth="1"/>
    <col min="11525" max="11525" width="6.85546875" style="1" customWidth="1"/>
    <col min="11526" max="11526" width="7" style="1" customWidth="1"/>
    <col min="11527" max="11534" width="5.7109375" style="1" customWidth="1"/>
    <col min="11535" max="11773" width="9.140625" style="1"/>
    <col min="11774" max="11774" width="12.85546875" style="1" customWidth="1"/>
    <col min="11775" max="11775" width="36.42578125" style="1" customWidth="1"/>
    <col min="11776" max="11776" width="11.85546875" style="1" customWidth="1"/>
    <col min="11777" max="11777" width="7.7109375" style="1" customWidth="1"/>
    <col min="11778" max="11778" width="7.28515625" style="1" customWidth="1"/>
    <col min="11779" max="11779" width="6.5703125" style="1" customWidth="1"/>
    <col min="11780" max="11780" width="6.7109375" style="1" customWidth="1"/>
    <col min="11781" max="11781" width="6.85546875" style="1" customWidth="1"/>
    <col min="11782" max="11782" width="7" style="1" customWidth="1"/>
    <col min="11783" max="11790" width="5.7109375" style="1" customWidth="1"/>
    <col min="11791" max="12029" width="9.140625" style="1"/>
    <col min="12030" max="12030" width="12.85546875" style="1" customWidth="1"/>
    <col min="12031" max="12031" width="36.42578125" style="1" customWidth="1"/>
    <col min="12032" max="12032" width="11.85546875" style="1" customWidth="1"/>
    <col min="12033" max="12033" width="7.7109375" style="1" customWidth="1"/>
    <col min="12034" max="12034" width="7.28515625" style="1" customWidth="1"/>
    <col min="12035" max="12035" width="6.5703125" style="1" customWidth="1"/>
    <col min="12036" max="12036" width="6.7109375" style="1" customWidth="1"/>
    <col min="12037" max="12037" width="6.85546875" style="1" customWidth="1"/>
    <col min="12038" max="12038" width="7" style="1" customWidth="1"/>
    <col min="12039" max="12046" width="5.7109375" style="1" customWidth="1"/>
    <col min="12047" max="12285" width="9.140625" style="1"/>
    <col min="12286" max="12286" width="12.85546875" style="1" customWidth="1"/>
    <col min="12287" max="12287" width="36.42578125" style="1" customWidth="1"/>
    <col min="12288" max="12288" width="11.85546875" style="1" customWidth="1"/>
    <col min="12289" max="12289" width="7.7109375" style="1" customWidth="1"/>
    <col min="12290" max="12290" width="7.28515625" style="1" customWidth="1"/>
    <col min="12291" max="12291" width="6.5703125" style="1" customWidth="1"/>
    <col min="12292" max="12292" width="6.7109375" style="1" customWidth="1"/>
    <col min="12293" max="12293" width="6.85546875" style="1" customWidth="1"/>
    <col min="12294" max="12294" width="7" style="1" customWidth="1"/>
    <col min="12295" max="12302" width="5.7109375" style="1" customWidth="1"/>
    <col min="12303" max="12541" width="9.140625" style="1"/>
    <col min="12542" max="12542" width="12.85546875" style="1" customWidth="1"/>
    <col min="12543" max="12543" width="36.42578125" style="1" customWidth="1"/>
    <col min="12544" max="12544" width="11.85546875" style="1" customWidth="1"/>
    <col min="12545" max="12545" width="7.7109375" style="1" customWidth="1"/>
    <col min="12546" max="12546" width="7.28515625" style="1" customWidth="1"/>
    <col min="12547" max="12547" width="6.5703125" style="1" customWidth="1"/>
    <col min="12548" max="12548" width="6.7109375" style="1" customWidth="1"/>
    <col min="12549" max="12549" width="6.85546875" style="1" customWidth="1"/>
    <col min="12550" max="12550" width="7" style="1" customWidth="1"/>
    <col min="12551" max="12558" width="5.7109375" style="1" customWidth="1"/>
    <col min="12559" max="12797" width="9.140625" style="1"/>
    <col min="12798" max="12798" width="12.85546875" style="1" customWidth="1"/>
    <col min="12799" max="12799" width="36.42578125" style="1" customWidth="1"/>
    <col min="12800" max="12800" width="11.85546875" style="1" customWidth="1"/>
    <col min="12801" max="12801" width="7.7109375" style="1" customWidth="1"/>
    <col min="12802" max="12802" width="7.28515625" style="1" customWidth="1"/>
    <col min="12803" max="12803" width="6.5703125" style="1" customWidth="1"/>
    <col min="12804" max="12804" width="6.7109375" style="1" customWidth="1"/>
    <col min="12805" max="12805" width="6.85546875" style="1" customWidth="1"/>
    <col min="12806" max="12806" width="7" style="1" customWidth="1"/>
    <col min="12807" max="12814" width="5.7109375" style="1" customWidth="1"/>
    <col min="12815" max="13053" width="9.140625" style="1"/>
    <col min="13054" max="13054" width="12.85546875" style="1" customWidth="1"/>
    <col min="13055" max="13055" width="36.42578125" style="1" customWidth="1"/>
    <col min="13056" max="13056" width="11.85546875" style="1" customWidth="1"/>
    <col min="13057" max="13057" width="7.7109375" style="1" customWidth="1"/>
    <col min="13058" max="13058" width="7.28515625" style="1" customWidth="1"/>
    <col min="13059" max="13059" width="6.5703125" style="1" customWidth="1"/>
    <col min="13060" max="13060" width="6.7109375" style="1" customWidth="1"/>
    <col min="13061" max="13061" width="6.85546875" style="1" customWidth="1"/>
    <col min="13062" max="13062" width="7" style="1" customWidth="1"/>
    <col min="13063" max="13070" width="5.7109375" style="1" customWidth="1"/>
    <col min="13071" max="13309" width="9.140625" style="1"/>
    <col min="13310" max="13310" width="12.85546875" style="1" customWidth="1"/>
    <col min="13311" max="13311" width="36.42578125" style="1" customWidth="1"/>
    <col min="13312" max="13312" width="11.85546875" style="1" customWidth="1"/>
    <col min="13313" max="13313" width="7.7109375" style="1" customWidth="1"/>
    <col min="13314" max="13314" width="7.28515625" style="1" customWidth="1"/>
    <col min="13315" max="13315" width="6.5703125" style="1" customWidth="1"/>
    <col min="13316" max="13316" width="6.7109375" style="1" customWidth="1"/>
    <col min="13317" max="13317" width="6.85546875" style="1" customWidth="1"/>
    <col min="13318" max="13318" width="7" style="1" customWidth="1"/>
    <col min="13319" max="13326" width="5.7109375" style="1" customWidth="1"/>
    <col min="13327" max="13565" width="9.140625" style="1"/>
    <col min="13566" max="13566" width="12.85546875" style="1" customWidth="1"/>
    <col min="13567" max="13567" width="36.42578125" style="1" customWidth="1"/>
    <col min="13568" max="13568" width="11.85546875" style="1" customWidth="1"/>
    <col min="13569" max="13569" width="7.7109375" style="1" customWidth="1"/>
    <col min="13570" max="13570" width="7.28515625" style="1" customWidth="1"/>
    <col min="13571" max="13571" width="6.5703125" style="1" customWidth="1"/>
    <col min="13572" max="13572" width="6.7109375" style="1" customWidth="1"/>
    <col min="13573" max="13573" width="6.85546875" style="1" customWidth="1"/>
    <col min="13574" max="13574" width="7" style="1" customWidth="1"/>
    <col min="13575" max="13582" width="5.7109375" style="1" customWidth="1"/>
    <col min="13583" max="13821" width="9.140625" style="1"/>
    <col min="13822" max="13822" width="12.85546875" style="1" customWidth="1"/>
    <col min="13823" max="13823" width="36.42578125" style="1" customWidth="1"/>
    <col min="13824" max="13824" width="11.85546875" style="1" customWidth="1"/>
    <col min="13825" max="13825" width="7.7109375" style="1" customWidth="1"/>
    <col min="13826" max="13826" width="7.28515625" style="1" customWidth="1"/>
    <col min="13827" max="13827" width="6.5703125" style="1" customWidth="1"/>
    <col min="13828" max="13828" width="6.7109375" style="1" customWidth="1"/>
    <col min="13829" max="13829" width="6.85546875" style="1" customWidth="1"/>
    <col min="13830" max="13830" width="7" style="1" customWidth="1"/>
    <col min="13831" max="13838" width="5.7109375" style="1" customWidth="1"/>
    <col min="13839" max="14077" width="9.140625" style="1"/>
    <col min="14078" max="14078" width="12.85546875" style="1" customWidth="1"/>
    <col min="14079" max="14079" width="36.42578125" style="1" customWidth="1"/>
    <col min="14080" max="14080" width="11.85546875" style="1" customWidth="1"/>
    <col min="14081" max="14081" width="7.7109375" style="1" customWidth="1"/>
    <col min="14082" max="14082" width="7.28515625" style="1" customWidth="1"/>
    <col min="14083" max="14083" width="6.5703125" style="1" customWidth="1"/>
    <col min="14084" max="14084" width="6.7109375" style="1" customWidth="1"/>
    <col min="14085" max="14085" width="6.85546875" style="1" customWidth="1"/>
    <col min="14086" max="14086" width="7" style="1" customWidth="1"/>
    <col min="14087" max="14094" width="5.7109375" style="1" customWidth="1"/>
    <col min="14095" max="14333" width="9.140625" style="1"/>
    <col min="14334" max="14334" width="12.85546875" style="1" customWidth="1"/>
    <col min="14335" max="14335" width="36.42578125" style="1" customWidth="1"/>
    <col min="14336" max="14336" width="11.85546875" style="1" customWidth="1"/>
    <col min="14337" max="14337" width="7.7109375" style="1" customWidth="1"/>
    <col min="14338" max="14338" width="7.28515625" style="1" customWidth="1"/>
    <col min="14339" max="14339" width="6.5703125" style="1" customWidth="1"/>
    <col min="14340" max="14340" width="6.7109375" style="1" customWidth="1"/>
    <col min="14341" max="14341" width="6.85546875" style="1" customWidth="1"/>
    <col min="14342" max="14342" width="7" style="1" customWidth="1"/>
    <col min="14343" max="14350" width="5.7109375" style="1" customWidth="1"/>
    <col min="14351" max="14589" width="9.140625" style="1"/>
    <col min="14590" max="14590" width="12.85546875" style="1" customWidth="1"/>
    <col min="14591" max="14591" width="36.42578125" style="1" customWidth="1"/>
    <col min="14592" max="14592" width="11.85546875" style="1" customWidth="1"/>
    <col min="14593" max="14593" width="7.7109375" style="1" customWidth="1"/>
    <col min="14594" max="14594" width="7.28515625" style="1" customWidth="1"/>
    <col min="14595" max="14595" width="6.5703125" style="1" customWidth="1"/>
    <col min="14596" max="14596" width="6.7109375" style="1" customWidth="1"/>
    <col min="14597" max="14597" width="6.85546875" style="1" customWidth="1"/>
    <col min="14598" max="14598" width="7" style="1" customWidth="1"/>
    <col min="14599" max="14606" width="5.7109375" style="1" customWidth="1"/>
    <col min="14607" max="14845" width="9.140625" style="1"/>
    <col min="14846" max="14846" width="12.85546875" style="1" customWidth="1"/>
    <col min="14847" max="14847" width="36.42578125" style="1" customWidth="1"/>
    <col min="14848" max="14848" width="11.85546875" style="1" customWidth="1"/>
    <col min="14849" max="14849" width="7.7109375" style="1" customWidth="1"/>
    <col min="14850" max="14850" width="7.28515625" style="1" customWidth="1"/>
    <col min="14851" max="14851" width="6.5703125" style="1" customWidth="1"/>
    <col min="14852" max="14852" width="6.7109375" style="1" customWidth="1"/>
    <col min="14853" max="14853" width="6.85546875" style="1" customWidth="1"/>
    <col min="14854" max="14854" width="7" style="1" customWidth="1"/>
    <col min="14855" max="14862" width="5.7109375" style="1" customWidth="1"/>
    <col min="14863" max="15101" width="9.140625" style="1"/>
    <col min="15102" max="15102" width="12.85546875" style="1" customWidth="1"/>
    <col min="15103" max="15103" width="36.42578125" style="1" customWidth="1"/>
    <col min="15104" max="15104" width="11.85546875" style="1" customWidth="1"/>
    <col min="15105" max="15105" width="7.7109375" style="1" customWidth="1"/>
    <col min="15106" max="15106" width="7.28515625" style="1" customWidth="1"/>
    <col min="15107" max="15107" width="6.5703125" style="1" customWidth="1"/>
    <col min="15108" max="15108" width="6.7109375" style="1" customWidth="1"/>
    <col min="15109" max="15109" width="6.85546875" style="1" customWidth="1"/>
    <col min="15110" max="15110" width="7" style="1" customWidth="1"/>
    <col min="15111" max="15118" width="5.7109375" style="1" customWidth="1"/>
    <col min="15119" max="15357" width="9.140625" style="1"/>
    <col min="15358" max="15358" width="12.85546875" style="1" customWidth="1"/>
    <col min="15359" max="15359" width="36.42578125" style="1" customWidth="1"/>
    <col min="15360" max="15360" width="11.85546875" style="1" customWidth="1"/>
    <col min="15361" max="15361" width="7.7109375" style="1" customWidth="1"/>
    <col min="15362" max="15362" width="7.28515625" style="1" customWidth="1"/>
    <col min="15363" max="15363" width="6.5703125" style="1" customWidth="1"/>
    <col min="15364" max="15364" width="6.7109375" style="1" customWidth="1"/>
    <col min="15365" max="15365" width="6.85546875" style="1" customWidth="1"/>
    <col min="15366" max="15366" width="7" style="1" customWidth="1"/>
    <col min="15367" max="15374" width="5.7109375" style="1" customWidth="1"/>
    <col min="15375" max="15613" width="9.140625" style="1"/>
    <col min="15614" max="15614" width="12.85546875" style="1" customWidth="1"/>
    <col min="15615" max="15615" width="36.42578125" style="1" customWidth="1"/>
    <col min="15616" max="15616" width="11.85546875" style="1" customWidth="1"/>
    <col min="15617" max="15617" width="7.7109375" style="1" customWidth="1"/>
    <col min="15618" max="15618" width="7.28515625" style="1" customWidth="1"/>
    <col min="15619" max="15619" width="6.5703125" style="1" customWidth="1"/>
    <col min="15620" max="15620" width="6.7109375" style="1" customWidth="1"/>
    <col min="15621" max="15621" width="6.85546875" style="1" customWidth="1"/>
    <col min="15622" max="15622" width="7" style="1" customWidth="1"/>
    <col min="15623" max="15630" width="5.7109375" style="1" customWidth="1"/>
    <col min="15631" max="15869" width="9.140625" style="1"/>
    <col min="15870" max="15870" width="12.85546875" style="1" customWidth="1"/>
    <col min="15871" max="15871" width="36.42578125" style="1" customWidth="1"/>
    <col min="15872" max="15872" width="11.85546875" style="1" customWidth="1"/>
    <col min="15873" max="15873" width="7.7109375" style="1" customWidth="1"/>
    <col min="15874" max="15874" width="7.28515625" style="1" customWidth="1"/>
    <col min="15875" max="15875" width="6.5703125" style="1" customWidth="1"/>
    <col min="15876" max="15876" width="6.7109375" style="1" customWidth="1"/>
    <col min="15877" max="15877" width="6.85546875" style="1" customWidth="1"/>
    <col min="15878" max="15878" width="7" style="1" customWidth="1"/>
    <col min="15879" max="15886" width="5.7109375" style="1" customWidth="1"/>
    <col min="15887" max="16125" width="9.140625" style="1"/>
    <col min="16126" max="16126" width="12.85546875" style="1" customWidth="1"/>
    <col min="16127" max="16127" width="36.42578125" style="1" customWidth="1"/>
    <col min="16128" max="16128" width="11.85546875" style="1" customWidth="1"/>
    <col min="16129" max="16129" width="7.7109375" style="1" customWidth="1"/>
    <col min="16130" max="16130" width="7.28515625" style="1" customWidth="1"/>
    <col min="16131" max="16131" width="6.5703125" style="1" customWidth="1"/>
    <col min="16132" max="16132" width="6.7109375" style="1" customWidth="1"/>
    <col min="16133" max="16133" width="6.85546875" style="1" customWidth="1"/>
    <col min="16134" max="16134" width="7" style="1" customWidth="1"/>
    <col min="16135" max="16142" width="5.7109375" style="1" customWidth="1"/>
    <col min="16143" max="16384" width="9.140625" style="1"/>
  </cols>
  <sheetData>
    <row r="1" spans="1:14" x14ac:dyDescent="0.25">
      <c r="A1" s="177" t="s">
        <v>58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</row>
    <row r="2" spans="1:14" s="23" customFormat="1" ht="24" customHeight="1" x14ac:dyDescent="0.2">
      <c r="A2" s="102" t="s">
        <v>59</v>
      </c>
      <c r="B2" s="102" t="s">
        <v>60</v>
      </c>
      <c r="C2" s="178" t="s">
        <v>61</v>
      </c>
      <c r="D2" s="178"/>
      <c r="E2" s="178" t="s">
        <v>49</v>
      </c>
      <c r="F2" s="178"/>
      <c r="G2" s="178"/>
      <c r="H2" s="178" t="s">
        <v>62</v>
      </c>
      <c r="I2" s="178"/>
      <c r="J2" s="178" t="s">
        <v>63</v>
      </c>
      <c r="K2" s="178"/>
      <c r="L2" s="178" t="s">
        <v>64</v>
      </c>
      <c r="M2" s="178"/>
      <c r="N2" s="22" t="s">
        <v>36</v>
      </c>
    </row>
    <row r="3" spans="1:14" ht="15" x14ac:dyDescent="0.25">
      <c r="A3" s="21" t="s">
        <v>65</v>
      </c>
      <c r="B3" s="103">
        <v>34</v>
      </c>
      <c r="C3" s="174">
        <v>5</v>
      </c>
      <c r="D3" s="174"/>
      <c r="E3" s="174"/>
      <c r="F3" s="174"/>
      <c r="G3" s="174"/>
      <c r="H3" s="174">
        <v>2</v>
      </c>
      <c r="I3" s="174"/>
      <c r="J3" s="174"/>
      <c r="K3" s="174"/>
      <c r="L3" s="174">
        <v>11</v>
      </c>
      <c r="M3" s="174"/>
      <c r="N3" s="103">
        <f>SUM(B3:M3)</f>
        <v>52</v>
      </c>
    </row>
    <row r="4" spans="1:14" ht="15" x14ac:dyDescent="0.25">
      <c r="A4" s="21" t="s">
        <v>66</v>
      </c>
      <c r="B4" s="103">
        <v>34</v>
      </c>
      <c r="C4" s="174">
        <v>5</v>
      </c>
      <c r="D4" s="174"/>
      <c r="E4" s="174"/>
      <c r="F4" s="174"/>
      <c r="G4" s="174"/>
      <c r="H4" s="174">
        <v>2</v>
      </c>
      <c r="I4" s="174"/>
      <c r="J4" s="175"/>
      <c r="K4" s="176"/>
      <c r="L4" s="174">
        <v>11</v>
      </c>
      <c r="M4" s="174"/>
      <c r="N4" s="103">
        <f t="shared" ref="N4:N5" si="0">SUM(B4:M4)</f>
        <v>52</v>
      </c>
    </row>
    <row r="5" spans="1:14" ht="15" x14ac:dyDescent="0.25">
      <c r="A5" s="21" t="s">
        <v>67</v>
      </c>
      <c r="B5" s="103">
        <v>6</v>
      </c>
      <c r="C5" s="174">
        <v>2</v>
      </c>
      <c r="D5" s="174"/>
      <c r="E5" s="174">
        <v>29</v>
      </c>
      <c r="F5" s="174"/>
      <c r="G5" s="174"/>
      <c r="H5" s="174">
        <v>1</v>
      </c>
      <c r="I5" s="174"/>
      <c r="J5" s="175">
        <v>3</v>
      </c>
      <c r="K5" s="176"/>
      <c r="L5" s="174">
        <v>2</v>
      </c>
      <c r="M5" s="174"/>
      <c r="N5" s="103">
        <f t="shared" si="0"/>
        <v>43</v>
      </c>
    </row>
    <row r="6" spans="1:14" ht="15" x14ac:dyDescent="0.25">
      <c r="A6" s="21" t="s">
        <v>35</v>
      </c>
      <c r="B6" s="103">
        <f>SUM(B3:B5)</f>
        <v>74</v>
      </c>
      <c r="C6" s="174">
        <f>SUM(C3:D5)</f>
        <v>12</v>
      </c>
      <c r="D6" s="174"/>
      <c r="E6" s="174">
        <f>SUM(E3:G5)</f>
        <v>29</v>
      </c>
      <c r="F6" s="174"/>
      <c r="G6" s="174"/>
      <c r="H6" s="174">
        <f>SUM(H3:I5)</f>
        <v>5</v>
      </c>
      <c r="I6" s="174"/>
      <c r="J6" s="175">
        <f>SUM(J3:K5)</f>
        <v>3</v>
      </c>
      <c r="K6" s="176"/>
      <c r="L6" s="175">
        <f>SUM(L3:M5)</f>
        <v>24</v>
      </c>
      <c r="M6" s="176"/>
      <c r="N6" s="103">
        <f>SUM(N3:N5)</f>
        <v>147</v>
      </c>
    </row>
    <row r="7" spans="1:14" ht="14.25" customHeight="1" x14ac:dyDescent="0.2">
      <c r="A7" s="147" t="s">
        <v>68</v>
      </c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</row>
    <row r="8" spans="1:14" ht="12.75" x14ac:dyDescent="0.2">
      <c r="A8" s="128" t="s">
        <v>0</v>
      </c>
      <c r="B8" s="145" t="s">
        <v>1</v>
      </c>
      <c r="C8" s="151" t="s">
        <v>55</v>
      </c>
      <c r="D8" s="153" t="s">
        <v>2</v>
      </c>
      <c r="E8" s="154"/>
      <c r="F8" s="154"/>
      <c r="G8" s="154"/>
      <c r="H8" s="155"/>
      <c r="I8" s="159" t="s">
        <v>42</v>
      </c>
      <c r="J8" s="159"/>
      <c r="K8" s="159"/>
      <c r="L8" s="159"/>
      <c r="M8" s="159"/>
      <c r="N8" s="160"/>
    </row>
    <row r="9" spans="1:14" ht="33.75" customHeight="1" x14ac:dyDescent="0.2">
      <c r="A9" s="148"/>
      <c r="B9" s="150"/>
      <c r="C9" s="152"/>
      <c r="D9" s="156"/>
      <c r="E9" s="157"/>
      <c r="F9" s="157"/>
      <c r="G9" s="157"/>
      <c r="H9" s="158"/>
      <c r="I9" s="161"/>
      <c r="J9" s="161"/>
      <c r="K9" s="161"/>
      <c r="L9" s="161"/>
      <c r="M9" s="161"/>
      <c r="N9" s="162"/>
    </row>
    <row r="10" spans="1:14" ht="14.25" customHeight="1" x14ac:dyDescent="0.2">
      <c r="A10" s="148"/>
      <c r="B10" s="150"/>
      <c r="C10" s="152"/>
      <c r="D10" s="128" t="s">
        <v>3</v>
      </c>
      <c r="E10" s="128" t="s">
        <v>4</v>
      </c>
      <c r="F10" s="165" t="s">
        <v>5</v>
      </c>
      <c r="G10" s="166"/>
      <c r="H10" s="167"/>
      <c r="I10" s="168" t="s">
        <v>6</v>
      </c>
      <c r="J10" s="169"/>
      <c r="K10" s="170" t="s">
        <v>7</v>
      </c>
      <c r="L10" s="169"/>
      <c r="M10" s="170" t="s">
        <v>8</v>
      </c>
      <c r="N10" s="169"/>
    </row>
    <row r="11" spans="1:14" ht="12.75" customHeight="1" x14ac:dyDescent="0.2">
      <c r="A11" s="148"/>
      <c r="B11" s="150"/>
      <c r="C11" s="152"/>
      <c r="D11" s="129"/>
      <c r="E11" s="163"/>
      <c r="F11" s="128" t="s">
        <v>9</v>
      </c>
      <c r="G11" s="170" t="s">
        <v>10</v>
      </c>
      <c r="H11" s="171"/>
      <c r="I11" s="160" t="s">
        <v>110</v>
      </c>
      <c r="J11" s="145" t="s">
        <v>108</v>
      </c>
      <c r="K11" s="145" t="s">
        <v>77</v>
      </c>
      <c r="L11" s="145" t="s">
        <v>78</v>
      </c>
      <c r="M11" s="145" t="s">
        <v>109</v>
      </c>
      <c r="N11" s="145" t="s">
        <v>76</v>
      </c>
    </row>
    <row r="12" spans="1:14" ht="12.75" customHeight="1" x14ac:dyDescent="0.2">
      <c r="A12" s="148"/>
      <c r="B12" s="150"/>
      <c r="C12" s="152"/>
      <c r="D12" s="129"/>
      <c r="E12" s="163"/>
      <c r="F12" s="129"/>
      <c r="G12" s="128" t="s">
        <v>11</v>
      </c>
      <c r="H12" s="131" t="s">
        <v>12</v>
      </c>
      <c r="I12" s="172"/>
      <c r="J12" s="146"/>
      <c r="K12" s="146"/>
      <c r="L12" s="146"/>
      <c r="M12" s="146"/>
      <c r="N12" s="146"/>
    </row>
    <row r="13" spans="1:14" ht="12.75" customHeight="1" x14ac:dyDescent="0.2">
      <c r="A13" s="148"/>
      <c r="B13" s="150"/>
      <c r="C13" s="152"/>
      <c r="D13" s="129"/>
      <c r="E13" s="163"/>
      <c r="F13" s="129"/>
      <c r="G13" s="129"/>
      <c r="H13" s="132"/>
      <c r="I13" s="172"/>
      <c r="J13" s="146"/>
      <c r="K13" s="146"/>
      <c r="L13" s="146"/>
      <c r="M13" s="146"/>
      <c r="N13" s="146"/>
    </row>
    <row r="14" spans="1:14" ht="12.75" customHeight="1" x14ac:dyDescent="0.2">
      <c r="A14" s="148"/>
      <c r="B14" s="150"/>
      <c r="C14" s="152"/>
      <c r="D14" s="129"/>
      <c r="E14" s="163"/>
      <c r="F14" s="129"/>
      <c r="G14" s="129"/>
      <c r="H14" s="132"/>
      <c r="I14" s="172"/>
      <c r="J14" s="146"/>
      <c r="K14" s="146"/>
      <c r="L14" s="146"/>
      <c r="M14" s="146"/>
      <c r="N14" s="146"/>
    </row>
    <row r="15" spans="1:14" ht="12" customHeight="1" x14ac:dyDescent="0.2">
      <c r="A15" s="148"/>
      <c r="B15" s="150"/>
      <c r="C15" s="152"/>
      <c r="D15" s="129"/>
      <c r="E15" s="163"/>
      <c r="F15" s="129"/>
      <c r="G15" s="129"/>
      <c r="H15" s="132"/>
      <c r="I15" s="172"/>
      <c r="J15" s="146"/>
      <c r="K15" s="146"/>
      <c r="L15" s="146"/>
      <c r="M15" s="146"/>
      <c r="N15" s="146"/>
    </row>
    <row r="16" spans="1:14" ht="8.25" customHeight="1" x14ac:dyDescent="0.2">
      <c r="A16" s="148"/>
      <c r="B16" s="150"/>
      <c r="C16" s="152"/>
      <c r="D16" s="129"/>
      <c r="E16" s="163"/>
      <c r="F16" s="129"/>
      <c r="G16" s="129"/>
      <c r="H16" s="132"/>
      <c r="I16" s="172"/>
      <c r="J16" s="146"/>
      <c r="K16" s="146"/>
      <c r="L16" s="146"/>
      <c r="M16" s="146"/>
      <c r="N16" s="146"/>
    </row>
    <row r="17" spans="1:16" ht="9.75" customHeight="1" x14ac:dyDescent="0.2">
      <c r="A17" s="148"/>
      <c r="B17" s="150"/>
      <c r="C17" s="152"/>
      <c r="D17" s="129"/>
      <c r="E17" s="163"/>
      <c r="F17" s="129"/>
      <c r="G17" s="129"/>
      <c r="H17" s="132"/>
      <c r="I17" s="172"/>
      <c r="J17" s="146"/>
      <c r="K17" s="146"/>
      <c r="L17" s="146"/>
      <c r="M17" s="146"/>
      <c r="N17" s="146"/>
    </row>
    <row r="18" spans="1:16" ht="7.5" customHeight="1" x14ac:dyDescent="0.2">
      <c r="A18" s="149"/>
      <c r="B18" s="150"/>
      <c r="C18" s="152"/>
      <c r="D18" s="130"/>
      <c r="E18" s="164"/>
      <c r="F18" s="130"/>
      <c r="G18" s="130"/>
      <c r="H18" s="133"/>
      <c r="I18" s="162"/>
      <c r="J18" s="173"/>
      <c r="K18" s="146"/>
      <c r="L18" s="146"/>
      <c r="M18" s="146"/>
      <c r="N18" s="146"/>
    </row>
    <row r="19" spans="1:16" s="2" customFormat="1" ht="12.75" x14ac:dyDescent="0.2">
      <c r="A19" s="9">
        <v>1</v>
      </c>
      <c r="B19" s="9">
        <v>2</v>
      </c>
      <c r="C19" s="9">
        <v>3</v>
      </c>
      <c r="D19" s="9">
        <v>4</v>
      </c>
      <c r="E19" s="9">
        <v>5</v>
      </c>
      <c r="F19" s="9">
        <v>6</v>
      </c>
      <c r="G19" s="9">
        <v>7</v>
      </c>
      <c r="H19" s="10">
        <v>8</v>
      </c>
      <c r="I19" s="11">
        <v>10</v>
      </c>
      <c r="J19" s="9">
        <v>11</v>
      </c>
      <c r="K19" s="9">
        <v>12</v>
      </c>
      <c r="L19" s="9">
        <v>13</v>
      </c>
      <c r="M19" s="9">
        <v>14</v>
      </c>
      <c r="N19" s="9">
        <v>15</v>
      </c>
    </row>
    <row r="20" spans="1:16" s="2" customFormat="1" ht="12.75" x14ac:dyDescent="0.2">
      <c r="A20" s="12" t="s">
        <v>43</v>
      </c>
      <c r="B20" s="20" t="s">
        <v>121</v>
      </c>
      <c r="C20" s="106" t="s">
        <v>153</v>
      </c>
      <c r="D20" s="17">
        <f>SUM(D37,D29,D21,D42)</f>
        <v>3078</v>
      </c>
      <c r="E20" s="17">
        <f>SUM(E37,E29,E21,E42)</f>
        <v>1026</v>
      </c>
      <c r="F20" s="17">
        <f t="shared" ref="F20:H20" si="1">SUM(F37,F29,F21,F42)</f>
        <v>2052</v>
      </c>
      <c r="G20" s="17">
        <f t="shared" si="1"/>
        <v>1240</v>
      </c>
      <c r="H20" s="107">
        <f t="shared" si="1"/>
        <v>812</v>
      </c>
      <c r="I20" s="108">
        <f>I21+I29+I37</f>
        <v>446</v>
      </c>
      <c r="J20" s="108">
        <f t="shared" ref="J20:N20" si="2">J21+J29+J37</f>
        <v>504</v>
      </c>
      <c r="K20" s="108">
        <f t="shared" si="2"/>
        <v>510</v>
      </c>
      <c r="L20" s="108">
        <f t="shared" si="2"/>
        <v>487</v>
      </c>
      <c r="M20" s="108">
        <f t="shared" si="2"/>
        <v>105</v>
      </c>
      <c r="N20" s="108">
        <f t="shared" si="2"/>
        <v>0</v>
      </c>
    </row>
    <row r="21" spans="1:16" s="2" customFormat="1" ht="12.75" x14ac:dyDescent="0.2">
      <c r="A21" s="17" t="s">
        <v>122</v>
      </c>
      <c r="B21" s="20" t="s">
        <v>123</v>
      </c>
      <c r="C21" s="106" t="s">
        <v>152</v>
      </c>
      <c r="D21" s="17">
        <f>SUM(D22:D28)</f>
        <v>1731</v>
      </c>
      <c r="E21" s="17">
        <f>SUM(E22:E28)</f>
        <v>576</v>
      </c>
      <c r="F21" s="17">
        <f t="shared" ref="F21:H21" si="3">SUM(F22:F28)</f>
        <v>1155</v>
      </c>
      <c r="G21" s="17">
        <f t="shared" si="3"/>
        <v>537</v>
      </c>
      <c r="H21" s="107">
        <f t="shared" si="3"/>
        <v>618</v>
      </c>
      <c r="I21" s="108">
        <f>SUM(I22:I28)</f>
        <v>273</v>
      </c>
      <c r="J21" s="108">
        <f t="shared" ref="J21:N21" si="4">SUM(J22:J28)</f>
        <v>316</v>
      </c>
      <c r="K21" s="108">
        <f t="shared" si="4"/>
        <v>267</v>
      </c>
      <c r="L21" s="108">
        <f t="shared" si="4"/>
        <v>275</v>
      </c>
      <c r="M21" s="108">
        <f t="shared" si="4"/>
        <v>24</v>
      </c>
      <c r="N21" s="108">
        <f t="shared" si="4"/>
        <v>0</v>
      </c>
    </row>
    <row r="22" spans="1:16" s="2" customFormat="1" ht="12.75" x14ac:dyDescent="0.2">
      <c r="A22" s="19" t="s">
        <v>79</v>
      </c>
      <c r="B22" s="15" t="s">
        <v>13</v>
      </c>
      <c r="C22" s="109" t="s">
        <v>124</v>
      </c>
      <c r="D22" s="110">
        <f>SUM(E22:F22)</f>
        <v>171</v>
      </c>
      <c r="E22" s="19">
        <v>57</v>
      </c>
      <c r="F22" s="110">
        <v>114</v>
      </c>
      <c r="G22" s="19">
        <v>62</v>
      </c>
      <c r="H22" s="111">
        <v>52</v>
      </c>
      <c r="I22" s="112">
        <v>34</v>
      </c>
      <c r="J22" s="110">
        <v>38</v>
      </c>
      <c r="K22" s="110">
        <v>42</v>
      </c>
      <c r="L22" s="110"/>
      <c r="M22" s="110"/>
      <c r="N22" s="110"/>
      <c r="P22" s="2">
        <f>IF(I22+J22+K22+L22+M22+N22=F22,F22,FALSE)</f>
        <v>114</v>
      </c>
    </row>
    <row r="23" spans="1:16" s="2" customFormat="1" ht="12.75" x14ac:dyDescent="0.2">
      <c r="A23" s="19" t="s">
        <v>79</v>
      </c>
      <c r="B23" s="15" t="s">
        <v>14</v>
      </c>
      <c r="C23" s="109" t="s">
        <v>146</v>
      </c>
      <c r="D23" s="110">
        <f>SUM(E23:F23)</f>
        <v>256</v>
      </c>
      <c r="E23" s="19">
        <v>85</v>
      </c>
      <c r="F23" s="110">
        <v>171</v>
      </c>
      <c r="G23" s="19">
        <v>138</v>
      </c>
      <c r="H23" s="111">
        <v>33</v>
      </c>
      <c r="I23" s="112">
        <v>34</v>
      </c>
      <c r="J23" s="110">
        <v>38</v>
      </c>
      <c r="K23" s="110">
        <v>32</v>
      </c>
      <c r="L23" s="110">
        <v>67</v>
      </c>
      <c r="M23" s="110"/>
      <c r="N23" s="110"/>
      <c r="P23" s="2">
        <f t="shared" ref="P23:P64" si="5">IF(I23+J23+K23+L23+M23+N23=F23,F23,FALSE)</f>
        <v>171</v>
      </c>
    </row>
    <row r="24" spans="1:16" s="2" customFormat="1" ht="12.75" x14ac:dyDescent="0.2">
      <c r="A24" s="19" t="s">
        <v>80</v>
      </c>
      <c r="B24" s="15" t="s">
        <v>15</v>
      </c>
      <c r="C24" s="109" t="s">
        <v>111</v>
      </c>
      <c r="D24" s="110">
        <f t="shared" ref="D24:D28" si="6">SUM(E24:F24)</f>
        <v>257</v>
      </c>
      <c r="E24" s="19">
        <v>86</v>
      </c>
      <c r="F24" s="110">
        <v>171</v>
      </c>
      <c r="G24" s="19"/>
      <c r="H24" s="111">
        <v>171</v>
      </c>
      <c r="I24" s="112">
        <v>30</v>
      </c>
      <c r="J24" s="110">
        <v>38</v>
      </c>
      <c r="K24" s="110">
        <v>44</v>
      </c>
      <c r="L24" s="110">
        <v>59</v>
      </c>
      <c r="M24" s="110"/>
      <c r="N24" s="110"/>
      <c r="P24" s="2">
        <f t="shared" si="5"/>
        <v>171</v>
      </c>
    </row>
    <row r="25" spans="1:16" s="2" customFormat="1" ht="12.75" x14ac:dyDescent="0.2">
      <c r="A25" s="19" t="s">
        <v>81</v>
      </c>
      <c r="B25" s="15" t="s">
        <v>125</v>
      </c>
      <c r="C25" s="109" t="s">
        <v>126</v>
      </c>
      <c r="D25" s="110">
        <f t="shared" si="6"/>
        <v>427</v>
      </c>
      <c r="E25" s="19">
        <v>142</v>
      </c>
      <c r="F25" s="110">
        <v>285</v>
      </c>
      <c r="G25" s="19">
        <v>175</v>
      </c>
      <c r="H25" s="111">
        <v>110</v>
      </c>
      <c r="I25" s="112">
        <v>60</v>
      </c>
      <c r="J25" s="110">
        <v>71</v>
      </c>
      <c r="K25" s="110">
        <v>65</v>
      </c>
      <c r="L25" s="110">
        <v>65</v>
      </c>
      <c r="M25" s="110">
        <v>24</v>
      </c>
      <c r="N25" s="110"/>
      <c r="P25" s="2">
        <f t="shared" si="5"/>
        <v>285</v>
      </c>
    </row>
    <row r="26" spans="1:16" s="2" customFormat="1" ht="12.75" x14ac:dyDescent="0.2">
      <c r="A26" s="19" t="s">
        <v>82</v>
      </c>
      <c r="B26" s="15" t="s">
        <v>16</v>
      </c>
      <c r="C26" s="109" t="s">
        <v>111</v>
      </c>
      <c r="D26" s="110">
        <f t="shared" si="6"/>
        <v>255</v>
      </c>
      <c r="E26" s="19">
        <v>84</v>
      </c>
      <c r="F26" s="110">
        <v>171</v>
      </c>
      <c r="G26" s="19">
        <v>106</v>
      </c>
      <c r="H26" s="111">
        <v>65</v>
      </c>
      <c r="I26" s="112">
        <v>34</v>
      </c>
      <c r="J26" s="110">
        <v>38</v>
      </c>
      <c r="K26" s="110">
        <v>39</v>
      </c>
      <c r="L26" s="110">
        <v>60</v>
      </c>
      <c r="M26" s="110"/>
      <c r="N26" s="110"/>
      <c r="P26" s="2">
        <f t="shared" si="5"/>
        <v>171</v>
      </c>
    </row>
    <row r="27" spans="1:16" s="2" customFormat="1" ht="12.75" x14ac:dyDescent="0.2">
      <c r="A27" s="19" t="s">
        <v>83</v>
      </c>
      <c r="B27" s="15" t="s">
        <v>19</v>
      </c>
      <c r="C27" s="113" t="s">
        <v>127</v>
      </c>
      <c r="D27" s="110">
        <f t="shared" si="6"/>
        <v>257</v>
      </c>
      <c r="E27" s="19">
        <v>86</v>
      </c>
      <c r="F27" s="110">
        <v>171</v>
      </c>
      <c r="G27" s="19"/>
      <c r="H27" s="111">
        <v>171</v>
      </c>
      <c r="I27" s="112">
        <v>45</v>
      </c>
      <c r="J27" s="110">
        <v>57</v>
      </c>
      <c r="K27" s="110">
        <v>45</v>
      </c>
      <c r="L27" s="110">
        <v>24</v>
      </c>
      <c r="M27" s="110"/>
      <c r="N27" s="110"/>
      <c r="P27" s="2">
        <f t="shared" si="5"/>
        <v>171</v>
      </c>
    </row>
    <row r="28" spans="1:16" s="2" customFormat="1" ht="12.75" x14ac:dyDescent="0.2">
      <c r="A28" s="19" t="s">
        <v>84</v>
      </c>
      <c r="B28" s="15" t="s">
        <v>128</v>
      </c>
      <c r="C28" s="109" t="s">
        <v>112</v>
      </c>
      <c r="D28" s="110">
        <f t="shared" si="6"/>
        <v>108</v>
      </c>
      <c r="E28" s="19">
        <v>36</v>
      </c>
      <c r="F28" s="110">
        <v>72</v>
      </c>
      <c r="G28" s="19">
        <v>56</v>
      </c>
      <c r="H28" s="111">
        <v>16</v>
      </c>
      <c r="I28" s="112">
        <v>36</v>
      </c>
      <c r="J28" s="110">
        <v>36</v>
      </c>
      <c r="K28" s="110"/>
      <c r="L28" s="110"/>
      <c r="M28" s="110"/>
      <c r="N28" s="110"/>
      <c r="P28" s="2">
        <f t="shared" si="5"/>
        <v>72</v>
      </c>
    </row>
    <row r="29" spans="1:16" s="2" customFormat="1" ht="21" x14ac:dyDescent="0.2">
      <c r="A29" s="114"/>
      <c r="B29" s="115" t="s">
        <v>129</v>
      </c>
      <c r="C29" s="106" t="s">
        <v>130</v>
      </c>
      <c r="D29" s="17">
        <f>SUM(D30:D36)</f>
        <v>1075</v>
      </c>
      <c r="E29" s="17">
        <f>SUM(E30:E36)</f>
        <v>358</v>
      </c>
      <c r="F29" s="17">
        <f t="shared" ref="F29:N29" si="7">SUM(F30:F36)</f>
        <v>717</v>
      </c>
      <c r="G29" s="17">
        <f t="shared" si="7"/>
        <v>553</v>
      </c>
      <c r="H29" s="107">
        <f t="shared" si="7"/>
        <v>164</v>
      </c>
      <c r="I29" s="108">
        <f t="shared" si="7"/>
        <v>128</v>
      </c>
      <c r="J29" s="17">
        <f t="shared" si="7"/>
        <v>188</v>
      </c>
      <c r="K29" s="17">
        <f t="shared" si="7"/>
        <v>198</v>
      </c>
      <c r="L29" s="17">
        <f t="shared" si="7"/>
        <v>167</v>
      </c>
      <c r="M29" s="17">
        <f t="shared" si="7"/>
        <v>36</v>
      </c>
      <c r="N29" s="17">
        <f t="shared" si="7"/>
        <v>0</v>
      </c>
      <c r="P29" s="2">
        <f t="shared" si="5"/>
        <v>717</v>
      </c>
    </row>
    <row r="30" spans="1:16" s="2" customFormat="1" ht="12.75" x14ac:dyDescent="0.2">
      <c r="A30" s="19" t="s">
        <v>85</v>
      </c>
      <c r="B30" s="16" t="s">
        <v>131</v>
      </c>
      <c r="C30" s="109" t="s">
        <v>112</v>
      </c>
      <c r="D30" s="110">
        <f>SUM(E30:F30)</f>
        <v>162</v>
      </c>
      <c r="E30" s="110">
        <v>54</v>
      </c>
      <c r="F30" s="110">
        <v>108</v>
      </c>
      <c r="G30" s="19">
        <v>48</v>
      </c>
      <c r="H30" s="111">
        <v>60</v>
      </c>
      <c r="I30" s="112"/>
      <c r="J30" s="112">
        <v>52</v>
      </c>
      <c r="K30" s="110">
        <v>56</v>
      </c>
      <c r="L30" s="110"/>
      <c r="M30" s="110"/>
      <c r="N30" s="110"/>
      <c r="P30" s="2">
        <f t="shared" si="5"/>
        <v>108</v>
      </c>
    </row>
    <row r="31" spans="1:16" s="2" customFormat="1" ht="12.75" x14ac:dyDescent="0.2">
      <c r="A31" s="19" t="s">
        <v>86</v>
      </c>
      <c r="B31" s="15" t="s">
        <v>20</v>
      </c>
      <c r="C31" s="116" t="s">
        <v>132</v>
      </c>
      <c r="D31" s="110">
        <f t="shared" ref="D31:D36" si="8">SUM(E31:F31)</f>
        <v>270</v>
      </c>
      <c r="E31" s="110">
        <v>90</v>
      </c>
      <c r="F31" s="110">
        <v>180</v>
      </c>
      <c r="G31" s="117">
        <v>140</v>
      </c>
      <c r="H31" s="118">
        <v>40</v>
      </c>
      <c r="I31" s="112">
        <v>60</v>
      </c>
      <c r="J31" s="112">
        <v>60</v>
      </c>
      <c r="K31" s="112">
        <v>60</v>
      </c>
      <c r="L31" s="112"/>
      <c r="M31" s="112"/>
      <c r="N31" s="112"/>
      <c r="P31" s="2">
        <f t="shared" si="5"/>
        <v>180</v>
      </c>
    </row>
    <row r="32" spans="1:16" s="2" customFormat="1" ht="12.75" x14ac:dyDescent="0.2">
      <c r="A32" s="19" t="s">
        <v>87</v>
      </c>
      <c r="B32" s="16" t="s">
        <v>17</v>
      </c>
      <c r="C32" s="109" t="s">
        <v>113</v>
      </c>
      <c r="D32" s="110">
        <f t="shared" si="8"/>
        <v>171</v>
      </c>
      <c r="E32" s="110">
        <v>57</v>
      </c>
      <c r="F32" s="110">
        <v>114</v>
      </c>
      <c r="G32" s="117">
        <v>104</v>
      </c>
      <c r="H32" s="118">
        <v>10</v>
      </c>
      <c r="I32" s="112">
        <v>34</v>
      </c>
      <c r="J32" s="110">
        <v>38</v>
      </c>
      <c r="K32" s="110">
        <v>42</v>
      </c>
      <c r="L32" s="110"/>
      <c r="M32" s="112"/>
      <c r="N32" s="112"/>
      <c r="P32" s="2">
        <f t="shared" si="5"/>
        <v>114</v>
      </c>
    </row>
    <row r="33" spans="1:134" s="2" customFormat="1" ht="12.75" x14ac:dyDescent="0.2">
      <c r="A33" s="19" t="s">
        <v>88</v>
      </c>
      <c r="B33" s="15" t="s">
        <v>89</v>
      </c>
      <c r="C33" s="109" t="s">
        <v>111</v>
      </c>
      <c r="D33" s="110">
        <f>SUM(E33:F33)</f>
        <v>256</v>
      </c>
      <c r="E33" s="110">
        <v>85</v>
      </c>
      <c r="F33" s="110">
        <v>171</v>
      </c>
      <c r="G33" s="117">
        <v>141</v>
      </c>
      <c r="H33" s="118">
        <v>30</v>
      </c>
      <c r="I33" s="112">
        <v>34</v>
      </c>
      <c r="J33" s="110">
        <v>38</v>
      </c>
      <c r="K33" s="110">
        <v>40</v>
      </c>
      <c r="L33" s="110">
        <v>59</v>
      </c>
      <c r="M33" s="112"/>
      <c r="N33" s="112"/>
      <c r="P33" s="2">
        <f t="shared" si="5"/>
        <v>171</v>
      </c>
    </row>
    <row r="34" spans="1:134" s="2" customFormat="1" ht="12.75" x14ac:dyDescent="0.2">
      <c r="A34" s="19" t="s">
        <v>90</v>
      </c>
      <c r="B34" s="15" t="s">
        <v>18</v>
      </c>
      <c r="C34" s="109" t="s">
        <v>114</v>
      </c>
      <c r="D34" s="110">
        <f t="shared" si="8"/>
        <v>54</v>
      </c>
      <c r="E34" s="110">
        <v>18</v>
      </c>
      <c r="F34" s="110">
        <v>36</v>
      </c>
      <c r="G34" s="117">
        <v>30</v>
      </c>
      <c r="H34" s="118">
        <v>6</v>
      </c>
      <c r="I34" s="112"/>
      <c r="J34" s="112"/>
      <c r="K34" s="112"/>
      <c r="L34" s="112">
        <v>36</v>
      </c>
      <c r="M34" s="112"/>
      <c r="N34" s="112"/>
      <c r="P34" s="2">
        <f t="shared" si="5"/>
        <v>36</v>
      </c>
    </row>
    <row r="35" spans="1:134" s="2" customFormat="1" ht="12.75" x14ac:dyDescent="0.2">
      <c r="A35" s="19" t="s">
        <v>91</v>
      </c>
      <c r="B35" s="15" t="s">
        <v>92</v>
      </c>
      <c r="C35" s="109" t="s">
        <v>112</v>
      </c>
      <c r="D35" s="110">
        <f t="shared" si="8"/>
        <v>108</v>
      </c>
      <c r="E35" s="110">
        <v>36</v>
      </c>
      <c r="F35" s="110">
        <v>72</v>
      </c>
      <c r="G35" s="117">
        <v>60</v>
      </c>
      <c r="H35" s="118">
        <v>12</v>
      </c>
      <c r="I35" s="112"/>
      <c r="J35" s="112"/>
      <c r="K35" s="112"/>
      <c r="L35" s="112">
        <v>72</v>
      </c>
      <c r="M35" s="112"/>
      <c r="N35" s="112"/>
      <c r="P35" s="2">
        <f t="shared" si="5"/>
        <v>72</v>
      </c>
    </row>
    <row r="36" spans="1:134" s="2" customFormat="1" ht="12.75" x14ac:dyDescent="0.2">
      <c r="A36" s="19" t="s">
        <v>93</v>
      </c>
      <c r="B36" s="15" t="s">
        <v>94</v>
      </c>
      <c r="C36" s="109" t="s">
        <v>114</v>
      </c>
      <c r="D36" s="110">
        <f t="shared" si="8"/>
        <v>54</v>
      </c>
      <c r="E36" s="110">
        <v>18</v>
      </c>
      <c r="F36" s="110">
        <v>36</v>
      </c>
      <c r="G36" s="117">
        <v>30</v>
      </c>
      <c r="H36" s="118">
        <v>6</v>
      </c>
      <c r="I36" s="112"/>
      <c r="J36" s="112"/>
      <c r="K36" s="112"/>
      <c r="L36" s="112"/>
      <c r="M36" s="112">
        <v>36</v>
      </c>
      <c r="N36" s="112"/>
      <c r="P36" s="2">
        <f t="shared" si="5"/>
        <v>36</v>
      </c>
    </row>
    <row r="37" spans="1:134" s="3" customFormat="1" ht="21" x14ac:dyDescent="0.2">
      <c r="A37" s="12" t="s">
        <v>133</v>
      </c>
      <c r="B37" s="115" t="s">
        <v>134</v>
      </c>
      <c r="C37" s="106" t="s">
        <v>135</v>
      </c>
      <c r="D37" s="17">
        <f t="shared" ref="D37:E37" si="9">SUM(D38:D41)</f>
        <v>236</v>
      </c>
      <c r="E37" s="17">
        <f t="shared" si="9"/>
        <v>56</v>
      </c>
      <c r="F37" s="17">
        <f>SUM(F38:F41)</f>
        <v>180</v>
      </c>
      <c r="G37" s="17">
        <f>SUM(G38:G41)</f>
        <v>150</v>
      </c>
      <c r="H37" s="107">
        <f t="shared" ref="H37" si="10">SUM(H38:H41)</f>
        <v>30</v>
      </c>
      <c r="I37" s="108">
        <f>SUM(I38:I41)</f>
        <v>45</v>
      </c>
      <c r="J37" s="17">
        <f t="shared" ref="J37:L37" si="11">SUM(J38:J41)</f>
        <v>0</v>
      </c>
      <c r="K37" s="17">
        <f t="shared" si="11"/>
        <v>45</v>
      </c>
      <c r="L37" s="17">
        <f t="shared" si="11"/>
        <v>45</v>
      </c>
      <c r="M37" s="17">
        <f>SUM(M38:M41)</f>
        <v>45</v>
      </c>
      <c r="N37" s="17">
        <f>SUM(N38:N41)</f>
        <v>0</v>
      </c>
      <c r="O37" s="2"/>
      <c r="P37" s="2">
        <f t="shared" si="5"/>
        <v>180</v>
      </c>
    </row>
    <row r="38" spans="1:134" s="3" customFormat="1" ht="12" customHeight="1" x14ac:dyDescent="0.2">
      <c r="A38" s="14" t="s">
        <v>136</v>
      </c>
      <c r="B38" s="15" t="s">
        <v>137</v>
      </c>
      <c r="C38" s="119" t="s">
        <v>114</v>
      </c>
      <c r="D38" s="110">
        <f t="shared" ref="D38:D41" si="12">E38+F38</f>
        <v>57</v>
      </c>
      <c r="E38" s="110">
        <v>12</v>
      </c>
      <c r="F38" s="110">
        <v>45</v>
      </c>
      <c r="G38" s="110">
        <v>45</v>
      </c>
      <c r="H38" s="120"/>
      <c r="I38" s="112">
        <v>45</v>
      </c>
      <c r="J38" s="112"/>
      <c r="K38" s="112"/>
      <c r="L38" s="112"/>
      <c r="M38" s="112"/>
      <c r="N38" s="112"/>
      <c r="O38" s="2"/>
      <c r="P38" s="2">
        <f t="shared" si="5"/>
        <v>45</v>
      </c>
    </row>
    <row r="39" spans="1:134" ht="12" customHeight="1" x14ac:dyDescent="0.2">
      <c r="A39" s="14" t="s">
        <v>138</v>
      </c>
      <c r="B39" s="15" t="s">
        <v>156</v>
      </c>
      <c r="C39" s="119" t="s">
        <v>114</v>
      </c>
      <c r="D39" s="110">
        <f t="shared" si="12"/>
        <v>57</v>
      </c>
      <c r="E39" s="110">
        <v>12</v>
      </c>
      <c r="F39" s="110">
        <v>45</v>
      </c>
      <c r="G39" s="110">
        <v>35</v>
      </c>
      <c r="H39" s="120">
        <v>10</v>
      </c>
      <c r="I39" s="112"/>
      <c r="J39" s="112"/>
      <c r="K39" s="112"/>
      <c r="L39" s="112"/>
      <c r="M39" s="112">
        <v>45</v>
      </c>
      <c r="N39" s="112"/>
      <c r="O39" s="2"/>
      <c r="P39" s="2">
        <f t="shared" si="5"/>
        <v>45</v>
      </c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</row>
    <row r="40" spans="1:134" ht="10.5" customHeight="1" x14ac:dyDescent="0.2">
      <c r="A40" s="14" t="s">
        <v>140</v>
      </c>
      <c r="B40" s="15" t="s">
        <v>157</v>
      </c>
      <c r="C40" s="119" t="s">
        <v>139</v>
      </c>
      <c r="D40" s="110">
        <f t="shared" si="12"/>
        <v>61</v>
      </c>
      <c r="E40" s="110">
        <v>16</v>
      </c>
      <c r="F40" s="110">
        <v>45</v>
      </c>
      <c r="G40" s="110">
        <v>35</v>
      </c>
      <c r="H40" s="118">
        <v>10</v>
      </c>
      <c r="I40" s="112"/>
      <c r="J40" s="112"/>
      <c r="K40" s="112"/>
      <c r="L40" s="112">
        <v>45</v>
      </c>
      <c r="M40" s="112"/>
      <c r="N40" s="112"/>
      <c r="O40" s="2"/>
      <c r="P40" s="2">
        <f t="shared" si="5"/>
        <v>45</v>
      </c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</row>
    <row r="41" spans="1:134" ht="10.5" customHeight="1" x14ac:dyDescent="0.2">
      <c r="A41" s="14" t="s">
        <v>141</v>
      </c>
      <c r="B41" s="15" t="s">
        <v>142</v>
      </c>
      <c r="C41" s="119" t="s">
        <v>139</v>
      </c>
      <c r="D41" s="110">
        <f t="shared" si="12"/>
        <v>61</v>
      </c>
      <c r="E41" s="19">
        <v>16</v>
      </c>
      <c r="F41" s="19">
        <v>45</v>
      </c>
      <c r="G41" s="19">
        <v>35</v>
      </c>
      <c r="H41" s="118">
        <v>10</v>
      </c>
      <c r="I41" s="112"/>
      <c r="J41" s="112"/>
      <c r="K41" s="112">
        <v>45</v>
      </c>
      <c r="L41" s="112"/>
      <c r="M41" s="112"/>
      <c r="N41" s="112"/>
      <c r="O41" s="2"/>
      <c r="P41" s="2">
        <f t="shared" si="5"/>
        <v>45</v>
      </c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</row>
    <row r="42" spans="1:134" ht="10.5" customHeight="1" x14ac:dyDescent="0.2">
      <c r="A42" s="13" t="s">
        <v>143</v>
      </c>
      <c r="B42" s="121" t="s">
        <v>144</v>
      </c>
      <c r="C42" s="109" t="s">
        <v>145</v>
      </c>
      <c r="D42" s="18">
        <v>36</v>
      </c>
      <c r="E42" s="18">
        <v>36</v>
      </c>
      <c r="F42" s="18">
        <v>0</v>
      </c>
      <c r="G42" s="18">
        <v>0</v>
      </c>
      <c r="H42" s="122">
        <v>0</v>
      </c>
      <c r="I42" s="112"/>
      <c r="J42" s="112"/>
      <c r="K42" s="112"/>
      <c r="L42" s="112"/>
      <c r="M42" s="112"/>
      <c r="N42" s="112"/>
      <c r="O42" s="2"/>
      <c r="P42" s="2">
        <f t="shared" si="5"/>
        <v>0</v>
      </c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</row>
    <row r="43" spans="1:134" ht="10.5" customHeight="1" x14ac:dyDescent="0.2">
      <c r="A43" s="45" t="s">
        <v>21</v>
      </c>
      <c r="B43" s="47" t="s">
        <v>44</v>
      </c>
      <c r="C43" s="97" t="s">
        <v>119</v>
      </c>
      <c r="D43" s="80">
        <f>SUM(D44:D50)</f>
        <v>393</v>
      </c>
      <c r="E43" s="80">
        <f>SUM(E44:E50)</f>
        <v>131</v>
      </c>
      <c r="F43" s="80">
        <f>F44+F45+F46+F47+F48+F49+F50</f>
        <v>262</v>
      </c>
      <c r="G43" s="80">
        <f t="shared" ref="G43:N43" si="13">G44+G45+G46+G47+G48+G49+G50</f>
        <v>150</v>
      </c>
      <c r="H43" s="99">
        <f t="shared" si="13"/>
        <v>112</v>
      </c>
      <c r="I43" s="85">
        <f t="shared" si="13"/>
        <v>44</v>
      </c>
      <c r="J43" s="80">
        <f t="shared" si="13"/>
        <v>112</v>
      </c>
      <c r="K43" s="80">
        <f t="shared" si="13"/>
        <v>0</v>
      </c>
      <c r="L43" s="80">
        <f t="shared" si="13"/>
        <v>74</v>
      </c>
      <c r="M43" s="80">
        <f t="shared" si="13"/>
        <v>32</v>
      </c>
      <c r="N43" s="80">
        <f t="shared" si="13"/>
        <v>0</v>
      </c>
      <c r="O43" s="2"/>
      <c r="P43" s="2">
        <f t="shared" si="5"/>
        <v>262</v>
      </c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</row>
    <row r="44" spans="1:134" ht="10.5" customHeight="1" x14ac:dyDescent="0.2">
      <c r="A44" s="51" t="s">
        <v>22</v>
      </c>
      <c r="B44" s="38" t="s">
        <v>95</v>
      </c>
      <c r="C44" s="86" t="s">
        <v>115</v>
      </c>
      <c r="D44" s="82">
        <f>E44+F44</f>
        <v>60</v>
      </c>
      <c r="E44" s="81">
        <f>F44*0.5</f>
        <v>20</v>
      </c>
      <c r="F44" s="82">
        <v>40</v>
      </c>
      <c r="G44" s="81">
        <v>20</v>
      </c>
      <c r="H44" s="89">
        <v>20</v>
      </c>
      <c r="I44" s="93"/>
      <c r="J44" s="82">
        <v>40</v>
      </c>
      <c r="K44" s="82"/>
      <c r="L44" s="93"/>
      <c r="M44" s="93"/>
      <c r="N44" s="82"/>
      <c r="O44" s="2"/>
      <c r="P44" s="2">
        <f t="shared" si="5"/>
        <v>40</v>
      </c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</row>
    <row r="45" spans="1:134" ht="10.5" customHeight="1" x14ac:dyDescent="0.2">
      <c r="A45" s="51" t="s">
        <v>23</v>
      </c>
      <c r="B45" s="55" t="s">
        <v>96</v>
      </c>
      <c r="C45" s="90" t="s">
        <v>115</v>
      </c>
      <c r="D45" s="82">
        <f t="shared" ref="D45:D50" si="14">E45+F45</f>
        <v>60</v>
      </c>
      <c r="E45" s="81">
        <f t="shared" ref="E45:E50" si="15">F45*0.5</f>
        <v>20</v>
      </c>
      <c r="F45" s="82">
        <v>40</v>
      </c>
      <c r="G45" s="81">
        <v>20</v>
      </c>
      <c r="H45" s="87">
        <v>20</v>
      </c>
      <c r="I45" s="88"/>
      <c r="J45" s="81">
        <v>40</v>
      </c>
      <c r="K45" s="81"/>
      <c r="L45" s="81"/>
      <c r="M45" s="81"/>
      <c r="N45" s="81"/>
      <c r="O45" s="2"/>
      <c r="P45" s="2">
        <f t="shared" si="5"/>
        <v>40</v>
      </c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</row>
    <row r="46" spans="1:134" ht="10.5" customHeight="1" x14ac:dyDescent="0.2">
      <c r="A46" s="51" t="s">
        <v>24</v>
      </c>
      <c r="B46" s="38" t="s">
        <v>72</v>
      </c>
      <c r="C46" s="90" t="s">
        <v>115</v>
      </c>
      <c r="D46" s="82">
        <f t="shared" si="14"/>
        <v>63</v>
      </c>
      <c r="E46" s="81">
        <f t="shared" si="15"/>
        <v>21</v>
      </c>
      <c r="F46" s="82">
        <v>42</v>
      </c>
      <c r="G46" s="81">
        <v>22</v>
      </c>
      <c r="H46" s="87">
        <v>20</v>
      </c>
      <c r="I46" s="88"/>
      <c r="J46" s="81"/>
      <c r="K46" s="81"/>
      <c r="L46" s="81">
        <v>42</v>
      </c>
      <c r="M46" s="81"/>
      <c r="N46" s="81"/>
      <c r="O46" s="2"/>
      <c r="P46" s="2">
        <f t="shared" si="5"/>
        <v>42</v>
      </c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</row>
    <row r="47" spans="1:134" ht="10.5" customHeight="1" x14ac:dyDescent="0.2">
      <c r="A47" s="51" t="s">
        <v>25</v>
      </c>
      <c r="B47" s="38" t="s">
        <v>73</v>
      </c>
      <c r="C47" s="86" t="s">
        <v>115</v>
      </c>
      <c r="D47" s="82">
        <f t="shared" si="14"/>
        <v>48</v>
      </c>
      <c r="E47" s="81">
        <f t="shared" si="15"/>
        <v>16</v>
      </c>
      <c r="F47" s="82">
        <v>32</v>
      </c>
      <c r="G47" s="81">
        <v>16</v>
      </c>
      <c r="H47" s="87">
        <v>16</v>
      </c>
      <c r="I47" s="88"/>
      <c r="J47" s="81">
        <v>32</v>
      </c>
      <c r="K47" s="81"/>
      <c r="L47" s="81"/>
      <c r="M47" s="81"/>
      <c r="N47" s="81"/>
      <c r="O47" s="2"/>
      <c r="P47" s="2">
        <f t="shared" si="5"/>
        <v>32</v>
      </c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</row>
    <row r="48" spans="1:134" ht="10.5" customHeight="1" x14ac:dyDescent="0.2">
      <c r="A48" s="51" t="s">
        <v>26</v>
      </c>
      <c r="B48" s="38" t="s">
        <v>107</v>
      </c>
      <c r="C48" s="86" t="s">
        <v>115</v>
      </c>
      <c r="D48" s="82">
        <f t="shared" si="14"/>
        <v>66</v>
      </c>
      <c r="E48" s="81">
        <f t="shared" si="15"/>
        <v>22</v>
      </c>
      <c r="F48" s="82">
        <v>44</v>
      </c>
      <c r="G48" s="81">
        <v>24</v>
      </c>
      <c r="H48" s="87">
        <v>20</v>
      </c>
      <c r="I48" s="88">
        <v>44</v>
      </c>
      <c r="J48" s="81"/>
      <c r="K48" s="81"/>
      <c r="L48" s="81"/>
      <c r="M48" s="81"/>
      <c r="N48" s="81"/>
      <c r="O48" s="2"/>
      <c r="P48" s="2">
        <f t="shared" si="5"/>
        <v>44</v>
      </c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</row>
    <row r="49" spans="1:134" ht="10.5" customHeight="1" x14ac:dyDescent="0.2">
      <c r="A49" s="51" t="s">
        <v>71</v>
      </c>
      <c r="B49" s="38" t="s">
        <v>27</v>
      </c>
      <c r="C49" s="86" t="s">
        <v>114</v>
      </c>
      <c r="D49" s="82">
        <f t="shared" si="14"/>
        <v>48</v>
      </c>
      <c r="E49" s="81">
        <f t="shared" si="15"/>
        <v>16</v>
      </c>
      <c r="F49" s="82">
        <v>32</v>
      </c>
      <c r="G49" s="81">
        <v>24</v>
      </c>
      <c r="H49" s="87">
        <v>8</v>
      </c>
      <c r="I49" s="88"/>
      <c r="J49" s="81"/>
      <c r="K49" s="81"/>
      <c r="L49" s="81">
        <v>32</v>
      </c>
      <c r="M49" s="81"/>
      <c r="N49" s="81"/>
      <c r="O49" s="2"/>
      <c r="P49" s="2">
        <f t="shared" si="5"/>
        <v>32</v>
      </c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</row>
    <row r="50" spans="1:134" ht="10.5" customHeight="1" x14ac:dyDescent="0.2">
      <c r="A50" s="60" t="s">
        <v>70</v>
      </c>
      <c r="B50" s="38" t="s">
        <v>74</v>
      </c>
      <c r="C50" s="90" t="s">
        <v>115</v>
      </c>
      <c r="D50" s="82">
        <f t="shared" si="14"/>
        <v>48</v>
      </c>
      <c r="E50" s="81">
        <f t="shared" si="15"/>
        <v>16</v>
      </c>
      <c r="F50" s="82">
        <v>32</v>
      </c>
      <c r="G50" s="81">
        <v>24</v>
      </c>
      <c r="H50" s="89">
        <v>8</v>
      </c>
      <c r="I50" s="93"/>
      <c r="J50" s="82"/>
      <c r="K50" s="82"/>
      <c r="L50" s="82"/>
      <c r="M50" s="82">
        <v>32</v>
      </c>
      <c r="N50" s="82"/>
      <c r="O50" s="2"/>
      <c r="P50" s="2">
        <f t="shared" si="5"/>
        <v>32</v>
      </c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</row>
    <row r="51" spans="1:134" s="4" customFormat="1" ht="10.5" customHeight="1" x14ac:dyDescent="0.2">
      <c r="A51" s="26" t="s">
        <v>56</v>
      </c>
      <c r="B51" s="47" t="s">
        <v>57</v>
      </c>
      <c r="C51" s="97" t="s">
        <v>118</v>
      </c>
      <c r="D51" s="80">
        <f>D52</f>
        <v>457</v>
      </c>
      <c r="E51" s="80">
        <f>E52</f>
        <v>141</v>
      </c>
      <c r="F51" s="80">
        <f>F52</f>
        <v>316</v>
      </c>
      <c r="G51" s="80">
        <f t="shared" ref="G51:N51" si="16">G52</f>
        <v>176</v>
      </c>
      <c r="H51" s="99">
        <f t="shared" si="16"/>
        <v>140</v>
      </c>
      <c r="I51" s="85">
        <f t="shared" si="16"/>
        <v>50</v>
      </c>
      <c r="J51" s="80">
        <f t="shared" si="16"/>
        <v>68</v>
      </c>
      <c r="K51" s="80">
        <f t="shared" si="16"/>
        <v>30</v>
      </c>
      <c r="L51" s="80">
        <f t="shared" si="16"/>
        <v>101</v>
      </c>
      <c r="M51" s="80">
        <f t="shared" si="16"/>
        <v>67</v>
      </c>
      <c r="N51" s="80">
        <f t="shared" si="16"/>
        <v>0</v>
      </c>
      <c r="O51" s="3"/>
      <c r="P51" s="2">
        <f t="shared" si="5"/>
        <v>316</v>
      </c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</row>
    <row r="52" spans="1:134" s="6" customFormat="1" ht="11.25" customHeight="1" x14ac:dyDescent="0.3">
      <c r="A52" s="45" t="s">
        <v>28</v>
      </c>
      <c r="B52" s="47" t="s">
        <v>29</v>
      </c>
      <c r="C52" s="97" t="s">
        <v>118</v>
      </c>
      <c r="D52" s="80">
        <f>D53+D56+D59</f>
        <v>457</v>
      </c>
      <c r="E52" s="80">
        <f>E53+E56+E59</f>
        <v>141</v>
      </c>
      <c r="F52" s="80">
        <f>F53+F56+F59</f>
        <v>316</v>
      </c>
      <c r="G52" s="80">
        <f t="shared" ref="G52:N52" si="17">G53+G56+G59</f>
        <v>176</v>
      </c>
      <c r="H52" s="99">
        <f t="shared" si="17"/>
        <v>140</v>
      </c>
      <c r="I52" s="85">
        <f t="shared" si="17"/>
        <v>50</v>
      </c>
      <c r="J52" s="80">
        <f t="shared" si="17"/>
        <v>68</v>
      </c>
      <c r="K52" s="80">
        <f t="shared" si="17"/>
        <v>30</v>
      </c>
      <c r="L52" s="80">
        <f t="shared" si="17"/>
        <v>101</v>
      </c>
      <c r="M52" s="80">
        <f t="shared" si="17"/>
        <v>67</v>
      </c>
      <c r="N52" s="80">
        <f t="shared" si="17"/>
        <v>0</v>
      </c>
      <c r="O52" s="5"/>
      <c r="P52" s="2">
        <f t="shared" si="5"/>
        <v>316</v>
      </c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</row>
    <row r="53" spans="1:134" ht="19.5" customHeight="1" x14ac:dyDescent="0.2">
      <c r="A53" s="45" t="s">
        <v>30</v>
      </c>
      <c r="B53" s="47" t="s">
        <v>97</v>
      </c>
      <c r="C53" s="84" t="s">
        <v>117</v>
      </c>
      <c r="D53" s="80">
        <f>D54</f>
        <v>169</v>
      </c>
      <c r="E53" s="80">
        <f>E54</f>
        <v>51</v>
      </c>
      <c r="F53" s="80">
        <f>F54</f>
        <v>118</v>
      </c>
      <c r="G53" s="80">
        <f t="shared" ref="G53:N53" si="18">G54</f>
        <v>68</v>
      </c>
      <c r="H53" s="99">
        <f t="shared" si="18"/>
        <v>50</v>
      </c>
      <c r="I53" s="85">
        <f t="shared" si="18"/>
        <v>50</v>
      </c>
      <c r="J53" s="80">
        <f t="shared" si="18"/>
        <v>68</v>
      </c>
      <c r="K53" s="80">
        <f t="shared" si="18"/>
        <v>0</v>
      </c>
      <c r="L53" s="80">
        <f t="shared" si="18"/>
        <v>0</v>
      </c>
      <c r="M53" s="80">
        <f t="shared" si="18"/>
        <v>0</v>
      </c>
      <c r="N53" s="80">
        <f t="shared" si="18"/>
        <v>0</v>
      </c>
      <c r="O53" s="3"/>
      <c r="P53" s="2">
        <f t="shared" si="5"/>
        <v>118</v>
      </c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</row>
    <row r="54" spans="1:134" ht="12" customHeight="1" x14ac:dyDescent="0.2">
      <c r="A54" s="62" t="s">
        <v>31</v>
      </c>
      <c r="B54" s="43" t="s">
        <v>98</v>
      </c>
      <c r="C54" s="91" t="s">
        <v>112</v>
      </c>
      <c r="D54" s="82">
        <f>E54+F54</f>
        <v>169</v>
      </c>
      <c r="E54" s="82">
        <v>51</v>
      </c>
      <c r="F54" s="82">
        <v>118</v>
      </c>
      <c r="G54" s="82">
        <v>68</v>
      </c>
      <c r="H54" s="89">
        <v>50</v>
      </c>
      <c r="I54" s="93">
        <v>50</v>
      </c>
      <c r="J54" s="82">
        <v>68</v>
      </c>
      <c r="K54" s="82"/>
      <c r="L54" s="82"/>
      <c r="M54" s="82"/>
      <c r="N54" s="82"/>
      <c r="O54" s="3"/>
      <c r="P54" s="2">
        <f t="shared" si="5"/>
        <v>118</v>
      </c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</row>
    <row r="55" spans="1:134" s="3" customFormat="1" ht="25.5" customHeight="1" x14ac:dyDescent="0.2">
      <c r="A55" s="82" t="s">
        <v>48</v>
      </c>
      <c r="B55" s="43" t="s">
        <v>100</v>
      </c>
      <c r="C55" s="91" t="s">
        <v>112</v>
      </c>
      <c r="D55" s="82"/>
      <c r="E55" s="82"/>
      <c r="F55" s="82">
        <v>180</v>
      </c>
      <c r="G55" s="82"/>
      <c r="H55" s="89"/>
      <c r="I55" s="93">
        <v>72</v>
      </c>
      <c r="J55" s="82">
        <v>108</v>
      </c>
      <c r="K55" s="82"/>
      <c r="L55" s="82"/>
      <c r="M55" s="82"/>
      <c r="N55" s="82"/>
      <c r="P55" s="2">
        <f t="shared" si="5"/>
        <v>180</v>
      </c>
    </row>
    <row r="56" spans="1:134" ht="20.25" customHeight="1" x14ac:dyDescent="0.2">
      <c r="A56" s="45" t="s">
        <v>32</v>
      </c>
      <c r="B56" s="64" t="s">
        <v>101</v>
      </c>
      <c r="C56" s="84" t="s">
        <v>117</v>
      </c>
      <c r="D56" s="80">
        <f>D57</f>
        <v>120</v>
      </c>
      <c r="E56" s="80">
        <f>E57</f>
        <v>40</v>
      </c>
      <c r="F56" s="80">
        <f>F57</f>
        <v>80</v>
      </c>
      <c r="G56" s="80">
        <f t="shared" ref="G56:M56" si="19">G57</f>
        <v>40</v>
      </c>
      <c r="H56" s="99">
        <f t="shared" si="19"/>
        <v>40</v>
      </c>
      <c r="I56" s="85">
        <f t="shared" si="19"/>
        <v>0</v>
      </c>
      <c r="J56" s="80">
        <f t="shared" si="19"/>
        <v>0</v>
      </c>
      <c r="K56" s="80">
        <f t="shared" si="19"/>
        <v>30</v>
      </c>
      <c r="L56" s="80">
        <f t="shared" si="19"/>
        <v>50</v>
      </c>
      <c r="M56" s="80">
        <f t="shared" si="19"/>
        <v>0</v>
      </c>
      <c r="N56" s="80">
        <f>N57</f>
        <v>0</v>
      </c>
      <c r="O56" s="3"/>
      <c r="P56" s="2">
        <f t="shared" si="5"/>
        <v>80</v>
      </c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</row>
    <row r="57" spans="1:134" ht="21" customHeight="1" x14ac:dyDescent="0.2">
      <c r="A57" s="65" t="s">
        <v>33</v>
      </c>
      <c r="B57" s="66" t="s">
        <v>99</v>
      </c>
      <c r="C57" s="91" t="s">
        <v>116</v>
      </c>
      <c r="D57" s="82">
        <f>E57+F57</f>
        <v>120</v>
      </c>
      <c r="E57" s="82">
        <f>F57*0.5</f>
        <v>40</v>
      </c>
      <c r="F57" s="82">
        <v>80</v>
      </c>
      <c r="G57" s="82">
        <v>40</v>
      </c>
      <c r="H57" s="89">
        <v>40</v>
      </c>
      <c r="I57" s="93"/>
      <c r="J57" s="82"/>
      <c r="K57" s="82">
        <v>30</v>
      </c>
      <c r="L57" s="82">
        <v>50</v>
      </c>
      <c r="M57" s="82"/>
      <c r="N57" s="82"/>
      <c r="O57" s="3"/>
      <c r="P57" s="2">
        <f t="shared" si="5"/>
        <v>80</v>
      </c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</row>
    <row r="58" spans="1:134" s="3" customFormat="1" ht="21.75" customHeight="1" x14ac:dyDescent="0.2">
      <c r="A58" s="82" t="s">
        <v>47</v>
      </c>
      <c r="B58" s="96" t="s">
        <v>102</v>
      </c>
      <c r="C58" s="91" t="s">
        <v>112</v>
      </c>
      <c r="D58" s="82"/>
      <c r="E58" s="82"/>
      <c r="F58" s="82">
        <v>180</v>
      </c>
      <c r="G58" s="82"/>
      <c r="H58" s="89"/>
      <c r="I58" s="93"/>
      <c r="J58" s="82"/>
      <c r="K58" s="82">
        <v>72</v>
      </c>
      <c r="L58" s="82">
        <v>108</v>
      </c>
      <c r="M58" s="82"/>
      <c r="N58" s="82"/>
      <c r="P58" s="2">
        <f t="shared" si="5"/>
        <v>180</v>
      </c>
    </row>
    <row r="59" spans="1:134" ht="21.75" customHeight="1" x14ac:dyDescent="0.2">
      <c r="A59" s="45" t="s">
        <v>34</v>
      </c>
      <c r="B59" s="64" t="s">
        <v>103</v>
      </c>
      <c r="C59" s="84" t="s">
        <v>117</v>
      </c>
      <c r="D59" s="80">
        <f>D60</f>
        <v>168</v>
      </c>
      <c r="E59" s="80">
        <f>E60</f>
        <v>50</v>
      </c>
      <c r="F59" s="80">
        <f>F60</f>
        <v>118</v>
      </c>
      <c r="G59" s="80">
        <f t="shared" ref="G59:N59" si="20">G60</f>
        <v>68</v>
      </c>
      <c r="H59" s="99">
        <f t="shared" si="20"/>
        <v>50</v>
      </c>
      <c r="I59" s="85">
        <f t="shared" si="20"/>
        <v>0</v>
      </c>
      <c r="J59" s="80">
        <f t="shared" si="20"/>
        <v>0</v>
      </c>
      <c r="K59" s="80">
        <f t="shared" si="20"/>
        <v>0</v>
      </c>
      <c r="L59" s="80">
        <f t="shared" si="20"/>
        <v>51</v>
      </c>
      <c r="M59" s="80">
        <f t="shared" si="20"/>
        <v>67</v>
      </c>
      <c r="N59" s="80">
        <f t="shared" si="20"/>
        <v>0</v>
      </c>
      <c r="O59" s="3"/>
      <c r="P59" s="2">
        <f t="shared" si="5"/>
        <v>118</v>
      </c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</row>
    <row r="60" spans="1:134" ht="14.25" customHeight="1" x14ac:dyDescent="0.2">
      <c r="A60" s="68" t="s">
        <v>45</v>
      </c>
      <c r="B60" s="43" t="s">
        <v>104</v>
      </c>
      <c r="C60" s="91" t="s">
        <v>112</v>
      </c>
      <c r="D60" s="82">
        <f>E60+F60</f>
        <v>168</v>
      </c>
      <c r="E60" s="82">
        <v>50</v>
      </c>
      <c r="F60" s="82">
        <v>118</v>
      </c>
      <c r="G60" s="82">
        <v>68</v>
      </c>
      <c r="H60" s="89">
        <v>50</v>
      </c>
      <c r="I60" s="93"/>
      <c r="J60" s="82"/>
      <c r="K60" s="82"/>
      <c r="L60" s="82">
        <v>51</v>
      </c>
      <c r="M60" s="82">
        <v>67</v>
      </c>
      <c r="N60" s="82"/>
      <c r="O60" s="3"/>
      <c r="P60" s="2">
        <f t="shared" si="5"/>
        <v>118</v>
      </c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</row>
    <row r="61" spans="1:134" s="4" customFormat="1" ht="22.5" customHeight="1" x14ac:dyDescent="0.2">
      <c r="A61" s="82" t="s">
        <v>46</v>
      </c>
      <c r="B61" s="43" t="s">
        <v>105</v>
      </c>
      <c r="C61" s="90" t="s">
        <v>114</v>
      </c>
      <c r="D61" s="83"/>
      <c r="E61" s="83"/>
      <c r="F61" s="82">
        <v>72</v>
      </c>
      <c r="G61" s="83"/>
      <c r="H61" s="92"/>
      <c r="I61" s="93"/>
      <c r="J61" s="82"/>
      <c r="K61" s="82"/>
      <c r="L61" s="82"/>
      <c r="M61" s="101">
        <v>72</v>
      </c>
      <c r="N61" s="101"/>
      <c r="O61" s="3"/>
      <c r="P61" s="2">
        <f t="shared" si="5"/>
        <v>72</v>
      </c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</row>
    <row r="62" spans="1:134" s="4" customFormat="1" ht="23.25" customHeight="1" x14ac:dyDescent="0.2">
      <c r="A62" s="82" t="s">
        <v>75</v>
      </c>
      <c r="B62" s="43" t="s">
        <v>106</v>
      </c>
      <c r="C62" s="91" t="s">
        <v>112</v>
      </c>
      <c r="D62" s="83"/>
      <c r="E62" s="83"/>
      <c r="F62" s="82">
        <v>1044</v>
      </c>
      <c r="G62" s="83"/>
      <c r="H62" s="92"/>
      <c r="I62" s="93"/>
      <c r="J62" s="82"/>
      <c r="K62" s="82"/>
      <c r="L62" s="82"/>
      <c r="M62" s="101">
        <v>288</v>
      </c>
      <c r="N62" s="101">
        <v>756</v>
      </c>
      <c r="O62" s="3"/>
      <c r="P62" s="2">
        <f t="shared" si="5"/>
        <v>1044</v>
      </c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</row>
    <row r="63" spans="1:134" s="4" customFormat="1" ht="12.75" x14ac:dyDescent="0.2">
      <c r="A63" s="26" t="s">
        <v>50</v>
      </c>
      <c r="B63" s="47" t="s">
        <v>19</v>
      </c>
      <c r="C63" s="84" t="s">
        <v>112</v>
      </c>
      <c r="D63" s="94">
        <v>68</v>
      </c>
      <c r="E63" s="94">
        <v>34</v>
      </c>
      <c r="F63" s="80">
        <v>34</v>
      </c>
      <c r="G63" s="94"/>
      <c r="H63" s="95"/>
      <c r="I63" s="85"/>
      <c r="J63" s="80"/>
      <c r="K63" s="80"/>
      <c r="L63" s="80">
        <v>22</v>
      </c>
      <c r="M63" s="80">
        <v>12</v>
      </c>
      <c r="N63" s="80"/>
      <c r="O63" s="3"/>
      <c r="P63" s="2">
        <f t="shared" si="5"/>
        <v>34</v>
      </c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</row>
    <row r="64" spans="1:134" s="4" customFormat="1" ht="12.75" x14ac:dyDescent="0.2">
      <c r="A64" s="73"/>
      <c r="B64" s="74" t="s">
        <v>151</v>
      </c>
      <c r="C64" s="97" t="s">
        <v>155</v>
      </c>
      <c r="D64" s="98">
        <f t="shared" ref="D64:H64" si="21">SUM(D20,D43,D51,D63)</f>
        <v>3996</v>
      </c>
      <c r="E64" s="98">
        <f t="shared" si="21"/>
        <v>1332</v>
      </c>
      <c r="F64" s="98">
        <f t="shared" si="21"/>
        <v>2664</v>
      </c>
      <c r="G64" s="98">
        <f t="shared" si="21"/>
        <v>1566</v>
      </c>
      <c r="H64" s="95">
        <f t="shared" si="21"/>
        <v>1064</v>
      </c>
      <c r="I64" s="98">
        <f>SUM(I20,I43,I51,I63)</f>
        <v>540</v>
      </c>
      <c r="J64" s="98">
        <f t="shared" ref="J64:N64" si="22">SUM(J20,J43,J51,J63)</f>
        <v>684</v>
      </c>
      <c r="K64" s="98">
        <f t="shared" si="22"/>
        <v>540</v>
      </c>
      <c r="L64" s="98">
        <f t="shared" si="22"/>
        <v>684</v>
      </c>
      <c r="M64" s="98">
        <f t="shared" si="22"/>
        <v>216</v>
      </c>
      <c r="N64" s="98">
        <f t="shared" si="22"/>
        <v>0</v>
      </c>
      <c r="O64" s="3"/>
      <c r="P64" s="2">
        <f t="shared" si="5"/>
        <v>2664</v>
      </c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</row>
    <row r="65" spans="1:127" s="4" customFormat="1" ht="12.75" x14ac:dyDescent="0.2">
      <c r="A65" s="73"/>
      <c r="B65" s="74" t="s">
        <v>36</v>
      </c>
      <c r="C65" s="97" t="s">
        <v>154</v>
      </c>
      <c r="D65" s="98">
        <f>SUM(I68:N69,D64)</f>
        <v>5472</v>
      </c>
      <c r="E65" s="98"/>
      <c r="F65" s="98"/>
      <c r="G65" s="98"/>
      <c r="H65" s="95"/>
      <c r="I65" s="98"/>
      <c r="J65" s="98"/>
      <c r="K65" s="98"/>
      <c r="L65" s="98"/>
      <c r="M65" s="98"/>
      <c r="N65" s="98"/>
      <c r="O65" s="3"/>
      <c r="P65" s="2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</row>
    <row r="66" spans="1:127" ht="12.75" customHeight="1" x14ac:dyDescent="0.2">
      <c r="A66" s="75" t="s">
        <v>51</v>
      </c>
      <c r="B66" s="43" t="s">
        <v>52</v>
      </c>
      <c r="C66" s="90" t="s">
        <v>120</v>
      </c>
      <c r="D66" s="82"/>
      <c r="E66" s="82"/>
      <c r="F66" s="82">
        <v>108</v>
      </c>
      <c r="G66" s="82"/>
      <c r="H66" s="89"/>
      <c r="I66" s="93"/>
      <c r="J66" s="82"/>
      <c r="K66" s="82"/>
      <c r="L66" s="82"/>
      <c r="M66" s="82"/>
      <c r="N66" s="82">
        <v>108</v>
      </c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</row>
    <row r="67" spans="1:127" ht="12" customHeight="1" x14ac:dyDescent="0.2">
      <c r="A67" s="104"/>
      <c r="B67" s="59"/>
      <c r="C67" s="77"/>
      <c r="D67" s="59"/>
      <c r="E67" s="59"/>
      <c r="F67" s="134" t="s">
        <v>36</v>
      </c>
      <c r="G67" s="127" t="s">
        <v>37</v>
      </c>
      <c r="H67" s="127"/>
      <c r="I67" s="59">
        <v>14</v>
      </c>
      <c r="J67" s="59">
        <v>13</v>
      </c>
      <c r="K67" s="59">
        <v>14</v>
      </c>
      <c r="L67" s="59">
        <v>13</v>
      </c>
      <c r="M67" s="59">
        <v>3</v>
      </c>
      <c r="N67" s="59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</row>
    <row r="68" spans="1:127" ht="11.25" customHeight="1" x14ac:dyDescent="0.2">
      <c r="A68" s="135" t="s">
        <v>149</v>
      </c>
      <c r="B68" s="136"/>
      <c r="C68" s="78"/>
      <c r="D68" s="59"/>
      <c r="E68" s="59"/>
      <c r="F68" s="134"/>
      <c r="G68" s="137" t="s">
        <v>38</v>
      </c>
      <c r="H68" s="138"/>
      <c r="I68" s="59">
        <v>72</v>
      </c>
      <c r="J68" s="59">
        <v>108</v>
      </c>
      <c r="K68" s="59">
        <v>72</v>
      </c>
      <c r="L68" s="59">
        <v>108</v>
      </c>
      <c r="M68" s="59">
        <v>72</v>
      </c>
      <c r="N68" s="59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</row>
    <row r="69" spans="1:127" ht="12" customHeight="1" x14ac:dyDescent="0.2">
      <c r="A69" s="139" t="s">
        <v>69</v>
      </c>
      <c r="B69" s="140"/>
      <c r="C69" s="79"/>
      <c r="D69" s="58"/>
      <c r="E69" s="59"/>
      <c r="F69" s="134"/>
      <c r="G69" s="141" t="s">
        <v>54</v>
      </c>
      <c r="H69" s="141"/>
      <c r="I69" s="59"/>
      <c r="J69" s="59"/>
      <c r="K69" s="59"/>
      <c r="L69" s="59"/>
      <c r="M69" s="100">
        <f>SUM(M62)</f>
        <v>288</v>
      </c>
      <c r="N69" s="100">
        <f>SUM(N62)</f>
        <v>756</v>
      </c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</row>
    <row r="70" spans="1:127" ht="9.75" customHeight="1" x14ac:dyDescent="0.2">
      <c r="A70" s="142" t="s">
        <v>53</v>
      </c>
      <c r="B70" s="143"/>
      <c r="C70" s="144"/>
      <c r="D70" s="58"/>
      <c r="E70" s="59"/>
      <c r="F70" s="134"/>
      <c r="G70" s="127" t="s">
        <v>39</v>
      </c>
      <c r="H70" s="127"/>
      <c r="I70" s="59">
        <v>1</v>
      </c>
      <c r="J70" s="59">
        <v>5</v>
      </c>
      <c r="K70" s="59">
        <v>2</v>
      </c>
      <c r="L70" s="59">
        <v>3</v>
      </c>
      <c r="M70" s="59">
        <v>2</v>
      </c>
      <c r="N70" s="59">
        <v>1</v>
      </c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</row>
    <row r="71" spans="1:127" ht="9.75" customHeight="1" x14ac:dyDescent="0.2">
      <c r="A71" s="142" t="s">
        <v>150</v>
      </c>
      <c r="B71" s="143"/>
      <c r="C71" s="144"/>
      <c r="D71" s="58"/>
      <c r="E71" s="59"/>
      <c r="F71" s="134"/>
      <c r="G71" s="127" t="s">
        <v>40</v>
      </c>
      <c r="H71" s="127"/>
      <c r="I71" s="59">
        <v>1</v>
      </c>
      <c r="J71" s="59">
        <v>4</v>
      </c>
      <c r="K71" s="59">
        <v>2</v>
      </c>
      <c r="L71" s="123" t="s">
        <v>147</v>
      </c>
      <c r="M71" s="123" t="s">
        <v>148</v>
      </c>
      <c r="N71" s="59">
        <v>1</v>
      </c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</row>
    <row r="72" spans="1:127" ht="9.75" customHeight="1" x14ac:dyDescent="0.2">
      <c r="A72" s="124"/>
      <c r="B72" s="125"/>
      <c r="C72" s="126"/>
      <c r="D72" s="58"/>
      <c r="E72" s="59"/>
      <c r="F72" s="134"/>
      <c r="G72" s="127" t="s">
        <v>41</v>
      </c>
      <c r="H72" s="127"/>
      <c r="I72" s="59">
        <v>1</v>
      </c>
      <c r="J72" s="59">
        <v>1</v>
      </c>
      <c r="K72" s="59">
        <v>1</v>
      </c>
      <c r="L72" s="59"/>
      <c r="M72" s="59"/>
      <c r="N72" s="59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</row>
  </sheetData>
  <protectedRanges>
    <protectedRange password="CA9C" sqref="D43:N43" name="Диапазон1_1"/>
  </protectedRanges>
  <mergeCells count="60">
    <mergeCell ref="A1:N1"/>
    <mergeCell ref="C2:D2"/>
    <mergeCell ref="E2:G2"/>
    <mergeCell ref="H2:I2"/>
    <mergeCell ref="J2:K2"/>
    <mergeCell ref="L2:M2"/>
    <mergeCell ref="C4:D4"/>
    <mergeCell ref="E4:G4"/>
    <mergeCell ref="H4:I4"/>
    <mergeCell ref="J4:K4"/>
    <mergeCell ref="L4:M4"/>
    <mergeCell ref="C3:D3"/>
    <mergeCell ref="E3:G3"/>
    <mergeCell ref="H3:I3"/>
    <mergeCell ref="J3:K3"/>
    <mergeCell ref="L3:M3"/>
    <mergeCell ref="C6:D6"/>
    <mergeCell ref="E6:G6"/>
    <mergeCell ref="H6:I6"/>
    <mergeCell ref="J6:K6"/>
    <mergeCell ref="L6:M6"/>
    <mergeCell ref="C5:D5"/>
    <mergeCell ref="E5:G5"/>
    <mergeCell ref="H5:I5"/>
    <mergeCell ref="J5:K5"/>
    <mergeCell ref="L5:M5"/>
    <mergeCell ref="A7:N7"/>
    <mergeCell ref="A8:A18"/>
    <mergeCell ref="B8:B18"/>
    <mergeCell ref="C8:C18"/>
    <mergeCell ref="D8:H9"/>
    <mergeCell ref="I8:N9"/>
    <mergeCell ref="D10:D18"/>
    <mergeCell ref="E10:E18"/>
    <mergeCell ref="F10:H10"/>
    <mergeCell ref="I10:J10"/>
    <mergeCell ref="K10:L10"/>
    <mergeCell ref="M10:N10"/>
    <mergeCell ref="F11:F18"/>
    <mergeCell ref="G11:H11"/>
    <mergeCell ref="I11:I18"/>
    <mergeCell ref="J11:J18"/>
    <mergeCell ref="K11:K18"/>
    <mergeCell ref="L11:L18"/>
    <mergeCell ref="M11:M18"/>
    <mergeCell ref="N11:N18"/>
    <mergeCell ref="A71:C71"/>
    <mergeCell ref="G71:H71"/>
    <mergeCell ref="A72:C72"/>
    <mergeCell ref="G72:H72"/>
    <mergeCell ref="G12:G18"/>
    <mergeCell ref="H12:H18"/>
    <mergeCell ref="F67:F72"/>
    <mergeCell ref="G67:H67"/>
    <mergeCell ref="A68:B68"/>
    <mergeCell ref="G68:H68"/>
    <mergeCell ref="A69:B69"/>
    <mergeCell ref="G69:H69"/>
    <mergeCell ref="A70:C70"/>
    <mergeCell ref="G70:H70"/>
  </mergeCells>
  <pageMargins left="0.39370078740157483" right="0.11811023622047245" top="0.23622047244094491" bottom="7.874015748031496E-2" header="0" footer="0"/>
  <pageSetup paperSize="9" scale="95" orientation="landscape" r:id="rId1"/>
  <rowBreaks count="1" manualBreakCount="1">
    <brk id="43" max="13" man="1"/>
  </rowBreaks>
  <colBreaks count="1" manualBreakCount="1">
    <brk id="14" max="7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D84"/>
  <sheetViews>
    <sheetView topLeftCell="A58" workbookViewId="0">
      <selection activeCell="B20" sqref="B20"/>
    </sheetView>
  </sheetViews>
  <sheetFormatPr defaultRowHeight="15.75" x14ac:dyDescent="0.25"/>
  <cols>
    <col min="1" max="1" width="7.7109375" style="8" customWidth="1"/>
    <col min="2" max="2" width="54.5703125" style="7" customWidth="1"/>
    <col min="3" max="3" width="10" style="1" customWidth="1"/>
    <col min="4" max="4" width="6.42578125" style="1" customWidth="1"/>
    <col min="5" max="5" width="6.5703125" style="1" customWidth="1"/>
    <col min="6" max="6" width="5.85546875" style="1" customWidth="1"/>
    <col min="7" max="7" width="6" style="1" customWidth="1"/>
    <col min="8" max="8" width="8.42578125" style="1" customWidth="1"/>
    <col min="9" max="10" width="6.7109375" style="1" customWidth="1"/>
    <col min="11" max="11" width="6.5703125" style="1" customWidth="1"/>
    <col min="12" max="12" width="6.42578125" style="1" customWidth="1"/>
    <col min="13" max="14" width="6.85546875" style="1" customWidth="1"/>
    <col min="15" max="253" width="9.140625" style="1"/>
    <col min="254" max="254" width="12.85546875" style="1" customWidth="1"/>
    <col min="255" max="255" width="36.42578125" style="1" customWidth="1"/>
    <col min="256" max="256" width="11.85546875" style="1" customWidth="1"/>
    <col min="257" max="257" width="7.7109375" style="1" customWidth="1"/>
    <col min="258" max="258" width="7.28515625" style="1" customWidth="1"/>
    <col min="259" max="259" width="6.5703125" style="1" customWidth="1"/>
    <col min="260" max="260" width="6.7109375" style="1" customWidth="1"/>
    <col min="261" max="261" width="6.85546875" style="1" customWidth="1"/>
    <col min="262" max="262" width="7" style="1" customWidth="1"/>
    <col min="263" max="270" width="5.7109375" style="1" customWidth="1"/>
    <col min="271" max="509" width="9.140625" style="1"/>
    <col min="510" max="510" width="12.85546875" style="1" customWidth="1"/>
    <col min="511" max="511" width="36.42578125" style="1" customWidth="1"/>
    <col min="512" max="512" width="11.85546875" style="1" customWidth="1"/>
    <col min="513" max="513" width="7.7109375" style="1" customWidth="1"/>
    <col min="514" max="514" width="7.28515625" style="1" customWidth="1"/>
    <col min="515" max="515" width="6.5703125" style="1" customWidth="1"/>
    <col min="516" max="516" width="6.7109375" style="1" customWidth="1"/>
    <col min="517" max="517" width="6.85546875" style="1" customWidth="1"/>
    <col min="518" max="518" width="7" style="1" customWidth="1"/>
    <col min="519" max="526" width="5.7109375" style="1" customWidth="1"/>
    <col min="527" max="765" width="9.140625" style="1"/>
    <col min="766" max="766" width="12.85546875" style="1" customWidth="1"/>
    <col min="767" max="767" width="36.42578125" style="1" customWidth="1"/>
    <col min="768" max="768" width="11.85546875" style="1" customWidth="1"/>
    <col min="769" max="769" width="7.7109375" style="1" customWidth="1"/>
    <col min="770" max="770" width="7.28515625" style="1" customWidth="1"/>
    <col min="771" max="771" width="6.5703125" style="1" customWidth="1"/>
    <col min="772" max="772" width="6.7109375" style="1" customWidth="1"/>
    <col min="773" max="773" width="6.85546875" style="1" customWidth="1"/>
    <col min="774" max="774" width="7" style="1" customWidth="1"/>
    <col min="775" max="782" width="5.7109375" style="1" customWidth="1"/>
    <col min="783" max="1021" width="9.140625" style="1"/>
    <col min="1022" max="1022" width="12.85546875" style="1" customWidth="1"/>
    <col min="1023" max="1023" width="36.42578125" style="1" customWidth="1"/>
    <col min="1024" max="1024" width="11.85546875" style="1" customWidth="1"/>
    <col min="1025" max="1025" width="7.7109375" style="1" customWidth="1"/>
    <col min="1026" max="1026" width="7.28515625" style="1" customWidth="1"/>
    <col min="1027" max="1027" width="6.5703125" style="1" customWidth="1"/>
    <col min="1028" max="1028" width="6.7109375" style="1" customWidth="1"/>
    <col min="1029" max="1029" width="6.85546875" style="1" customWidth="1"/>
    <col min="1030" max="1030" width="7" style="1" customWidth="1"/>
    <col min="1031" max="1038" width="5.7109375" style="1" customWidth="1"/>
    <col min="1039" max="1277" width="9.140625" style="1"/>
    <col min="1278" max="1278" width="12.85546875" style="1" customWidth="1"/>
    <col min="1279" max="1279" width="36.42578125" style="1" customWidth="1"/>
    <col min="1280" max="1280" width="11.85546875" style="1" customWidth="1"/>
    <col min="1281" max="1281" width="7.7109375" style="1" customWidth="1"/>
    <col min="1282" max="1282" width="7.28515625" style="1" customWidth="1"/>
    <col min="1283" max="1283" width="6.5703125" style="1" customWidth="1"/>
    <col min="1284" max="1284" width="6.7109375" style="1" customWidth="1"/>
    <col min="1285" max="1285" width="6.85546875" style="1" customWidth="1"/>
    <col min="1286" max="1286" width="7" style="1" customWidth="1"/>
    <col min="1287" max="1294" width="5.7109375" style="1" customWidth="1"/>
    <col min="1295" max="1533" width="9.140625" style="1"/>
    <col min="1534" max="1534" width="12.85546875" style="1" customWidth="1"/>
    <col min="1535" max="1535" width="36.42578125" style="1" customWidth="1"/>
    <col min="1536" max="1536" width="11.85546875" style="1" customWidth="1"/>
    <col min="1537" max="1537" width="7.7109375" style="1" customWidth="1"/>
    <col min="1538" max="1538" width="7.28515625" style="1" customWidth="1"/>
    <col min="1539" max="1539" width="6.5703125" style="1" customWidth="1"/>
    <col min="1540" max="1540" width="6.7109375" style="1" customWidth="1"/>
    <col min="1541" max="1541" width="6.85546875" style="1" customWidth="1"/>
    <col min="1542" max="1542" width="7" style="1" customWidth="1"/>
    <col min="1543" max="1550" width="5.7109375" style="1" customWidth="1"/>
    <col min="1551" max="1789" width="9.140625" style="1"/>
    <col min="1790" max="1790" width="12.85546875" style="1" customWidth="1"/>
    <col min="1791" max="1791" width="36.42578125" style="1" customWidth="1"/>
    <col min="1792" max="1792" width="11.85546875" style="1" customWidth="1"/>
    <col min="1793" max="1793" width="7.7109375" style="1" customWidth="1"/>
    <col min="1794" max="1794" width="7.28515625" style="1" customWidth="1"/>
    <col min="1795" max="1795" width="6.5703125" style="1" customWidth="1"/>
    <col min="1796" max="1796" width="6.7109375" style="1" customWidth="1"/>
    <col min="1797" max="1797" width="6.85546875" style="1" customWidth="1"/>
    <col min="1798" max="1798" width="7" style="1" customWidth="1"/>
    <col min="1799" max="1806" width="5.7109375" style="1" customWidth="1"/>
    <col min="1807" max="2045" width="9.140625" style="1"/>
    <col min="2046" max="2046" width="12.85546875" style="1" customWidth="1"/>
    <col min="2047" max="2047" width="36.42578125" style="1" customWidth="1"/>
    <col min="2048" max="2048" width="11.85546875" style="1" customWidth="1"/>
    <col min="2049" max="2049" width="7.7109375" style="1" customWidth="1"/>
    <col min="2050" max="2050" width="7.28515625" style="1" customWidth="1"/>
    <col min="2051" max="2051" width="6.5703125" style="1" customWidth="1"/>
    <col min="2052" max="2052" width="6.7109375" style="1" customWidth="1"/>
    <col min="2053" max="2053" width="6.85546875" style="1" customWidth="1"/>
    <col min="2054" max="2054" width="7" style="1" customWidth="1"/>
    <col min="2055" max="2062" width="5.7109375" style="1" customWidth="1"/>
    <col min="2063" max="2301" width="9.140625" style="1"/>
    <col min="2302" max="2302" width="12.85546875" style="1" customWidth="1"/>
    <col min="2303" max="2303" width="36.42578125" style="1" customWidth="1"/>
    <col min="2304" max="2304" width="11.85546875" style="1" customWidth="1"/>
    <col min="2305" max="2305" width="7.7109375" style="1" customWidth="1"/>
    <col min="2306" max="2306" width="7.28515625" style="1" customWidth="1"/>
    <col min="2307" max="2307" width="6.5703125" style="1" customWidth="1"/>
    <col min="2308" max="2308" width="6.7109375" style="1" customWidth="1"/>
    <col min="2309" max="2309" width="6.85546875" style="1" customWidth="1"/>
    <col min="2310" max="2310" width="7" style="1" customWidth="1"/>
    <col min="2311" max="2318" width="5.7109375" style="1" customWidth="1"/>
    <col min="2319" max="2557" width="9.140625" style="1"/>
    <col min="2558" max="2558" width="12.85546875" style="1" customWidth="1"/>
    <col min="2559" max="2559" width="36.42578125" style="1" customWidth="1"/>
    <col min="2560" max="2560" width="11.85546875" style="1" customWidth="1"/>
    <col min="2561" max="2561" width="7.7109375" style="1" customWidth="1"/>
    <col min="2562" max="2562" width="7.28515625" style="1" customWidth="1"/>
    <col min="2563" max="2563" width="6.5703125" style="1" customWidth="1"/>
    <col min="2564" max="2564" width="6.7109375" style="1" customWidth="1"/>
    <col min="2565" max="2565" width="6.85546875" style="1" customWidth="1"/>
    <col min="2566" max="2566" width="7" style="1" customWidth="1"/>
    <col min="2567" max="2574" width="5.7109375" style="1" customWidth="1"/>
    <col min="2575" max="2813" width="9.140625" style="1"/>
    <col min="2814" max="2814" width="12.85546875" style="1" customWidth="1"/>
    <col min="2815" max="2815" width="36.42578125" style="1" customWidth="1"/>
    <col min="2816" max="2816" width="11.85546875" style="1" customWidth="1"/>
    <col min="2817" max="2817" width="7.7109375" style="1" customWidth="1"/>
    <col min="2818" max="2818" width="7.28515625" style="1" customWidth="1"/>
    <col min="2819" max="2819" width="6.5703125" style="1" customWidth="1"/>
    <col min="2820" max="2820" width="6.7109375" style="1" customWidth="1"/>
    <col min="2821" max="2821" width="6.85546875" style="1" customWidth="1"/>
    <col min="2822" max="2822" width="7" style="1" customWidth="1"/>
    <col min="2823" max="2830" width="5.7109375" style="1" customWidth="1"/>
    <col min="2831" max="3069" width="9.140625" style="1"/>
    <col min="3070" max="3070" width="12.85546875" style="1" customWidth="1"/>
    <col min="3071" max="3071" width="36.42578125" style="1" customWidth="1"/>
    <col min="3072" max="3072" width="11.85546875" style="1" customWidth="1"/>
    <col min="3073" max="3073" width="7.7109375" style="1" customWidth="1"/>
    <col min="3074" max="3074" width="7.28515625" style="1" customWidth="1"/>
    <col min="3075" max="3075" width="6.5703125" style="1" customWidth="1"/>
    <col min="3076" max="3076" width="6.7109375" style="1" customWidth="1"/>
    <col min="3077" max="3077" width="6.85546875" style="1" customWidth="1"/>
    <col min="3078" max="3078" width="7" style="1" customWidth="1"/>
    <col min="3079" max="3086" width="5.7109375" style="1" customWidth="1"/>
    <col min="3087" max="3325" width="9.140625" style="1"/>
    <col min="3326" max="3326" width="12.85546875" style="1" customWidth="1"/>
    <col min="3327" max="3327" width="36.42578125" style="1" customWidth="1"/>
    <col min="3328" max="3328" width="11.85546875" style="1" customWidth="1"/>
    <col min="3329" max="3329" width="7.7109375" style="1" customWidth="1"/>
    <col min="3330" max="3330" width="7.28515625" style="1" customWidth="1"/>
    <col min="3331" max="3331" width="6.5703125" style="1" customWidth="1"/>
    <col min="3332" max="3332" width="6.7109375" style="1" customWidth="1"/>
    <col min="3333" max="3333" width="6.85546875" style="1" customWidth="1"/>
    <col min="3334" max="3334" width="7" style="1" customWidth="1"/>
    <col min="3335" max="3342" width="5.7109375" style="1" customWidth="1"/>
    <col min="3343" max="3581" width="9.140625" style="1"/>
    <col min="3582" max="3582" width="12.85546875" style="1" customWidth="1"/>
    <col min="3583" max="3583" width="36.42578125" style="1" customWidth="1"/>
    <col min="3584" max="3584" width="11.85546875" style="1" customWidth="1"/>
    <col min="3585" max="3585" width="7.7109375" style="1" customWidth="1"/>
    <col min="3586" max="3586" width="7.28515625" style="1" customWidth="1"/>
    <col min="3587" max="3587" width="6.5703125" style="1" customWidth="1"/>
    <col min="3588" max="3588" width="6.7109375" style="1" customWidth="1"/>
    <col min="3589" max="3589" width="6.85546875" style="1" customWidth="1"/>
    <col min="3590" max="3590" width="7" style="1" customWidth="1"/>
    <col min="3591" max="3598" width="5.7109375" style="1" customWidth="1"/>
    <col min="3599" max="3837" width="9.140625" style="1"/>
    <col min="3838" max="3838" width="12.85546875" style="1" customWidth="1"/>
    <col min="3839" max="3839" width="36.42578125" style="1" customWidth="1"/>
    <col min="3840" max="3840" width="11.85546875" style="1" customWidth="1"/>
    <col min="3841" max="3841" width="7.7109375" style="1" customWidth="1"/>
    <col min="3842" max="3842" width="7.28515625" style="1" customWidth="1"/>
    <col min="3843" max="3843" width="6.5703125" style="1" customWidth="1"/>
    <col min="3844" max="3844" width="6.7109375" style="1" customWidth="1"/>
    <col min="3845" max="3845" width="6.85546875" style="1" customWidth="1"/>
    <col min="3846" max="3846" width="7" style="1" customWidth="1"/>
    <col min="3847" max="3854" width="5.7109375" style="1" customWidth="1"/>
    <col min="3855" max="4093" width="9.140625" style="1"/>
    <col min="4094" max="4094" width="12.85546875" style="1" customWidth="1"/>
    <col min="4095" max="4095" width="36.42578125" style="1" customWidth="1"/>
    <col min="4096" max="4096" width="11.85546875" style="1" customWidth="1"/>
    <col min="4097" max="4097" width="7.7109375" style="1" customWidth="1"/>
    <col min="4098" max="4098" width="7.28515625" style="1" customWidth="1"/>
    <col min="4099" max="4099" width="6.5703125" style="1" customWidth="1"/>
    <col min="4100" max="4100" width="6.7109375" style="1" customWidth="1"/>
    <col min="4101" max="4101" width="6.85546875" style="1" customWidth="1"/>
    <col min="4102" max="4102" width="7" style="1" customWidth="1"/>
    <col min="4103" max="4110" width="5.7109375" style="1" customWidth="1"/>
    <col min="4111" max="4349" width="9.140625" style="1"/>
    <col min="4350" max="4350" width="12.85546875" style="1" customWidth="1"/>
    <col min="4351" max="4351" width="36.42578125" style="1" customWidth="1"/>
    <col min="4352" max="4352" width="11.85546875" style="1" customWidth="1"/>
    <col min="4353" max="4353" width="7.7109375" style="1" customWidth="1"/>
    <col min="4354" max="4354" width="7.28515625" style="1" customWidth="1"/>
    <col min="4355" max="4355" width="6.5703125" style="1" customWidth="1"/>
    <col min="4356" max="4356" width="6.7109375" style="1" customWidth="1"/>
    <col min="4357" max="4357" width="6.85546875" style="1" customWidth="1"/>
    <col min="4358" max="4358" width="7" style="1" customWidth="1"/>
    <col min="4359" max="4366" width="5.7109375" style="1" customWidth="1"/>
    <col min="4367" max="4605" width="9.140625" style="1"/>
    <col min="4606" max="4606" width="12.85546875" style="1" customWidth="1"/>
    <col min="4607" max="4607" width="36.42578125" style="1" customWidth="1"/>
    <col min="4608" max="4608" width="11.85546875" style="1" customWidth="1"/>
    <col min="4609" max="4609" width="7.7109375" style="1" customWidth="1"/>
    <col min="4610" max="4610" width="7.28515625" style="1" customWidth="1"/>
    <col min="4611" max="4611" width="6.5703125" style="1" customWidth="1"/>
    <col min="4612" max="4612" width="6.7109375" style="1" customWidth="1"/>
    <col min="4613" max="4613" width="6.85546875" style="1" customWidth="1"/>
    <col min="4614" max="4614" width="7" style="1" customWidth="1"/>
    <col min="4615" max="4622" width="5.7109375" style="1" customWidth="1"/>
    <col min="4623" max="4861" width="9.140625" style="1"/>
    <col min="4862" max="4862" width="12.85546875" style="1" customWidth="1"/>
    <col min="4863" max="4863" width="36.42578125" style="1" customWidth="1"/>
    <col min="4864" max="4864" width="11.85546875" style="1" customWidth="1"/>
    <col min="4865" max="4865" width="7.7109375" style="1" customWidth="1"/>
    <col min="4866" max="4866" width="7.28515625" style="1" customWidth="1"/>
    <col min="4867" max="4867" width="6.5703125" style="1" customWidth="1"/>
    <col min="4868" max="4868" width="6.7109375" style="1" customWidth="1"/>
    <col min="4869" max="4869" width="6.85546875" style="1" customWidth="1"/>
    <col min="4870" max="4870" width="7" style="1" customWidth="1"/>
    <col min="4871" max="4878" width="5.7109375" style="1" customWidth="1"/>
    <col min="4879" max="5117" width="9.140625" style="1"/>
    <col min="5118" max="5118" width="12.85546875" style="1" customWidth="1"/>
    <col min="5119" max="5119" width="36.42578125" style="1" customWidth="1"/>
    <col min="5120" max="5120" width="11.85546875" style="1" customWidth="1"/>
    <col min="5121" max="5121" width="7.7109375" style="1" customWidth="1"/>
    <col min="5122" max="5122" width="7.28515625" style="1" customWidth="1"/>
    <col min="5123" max="5123" width="6.5703125" style="1" customWidth="1"/>
    <col min="5124" max="5124" width="6.7109375" style="1" customWidth="1"/>
    <col min="5125" max="5125" width="6.85546875" style="1" customWidth="1"/>
    <col min="5126" max="5126" width="7" style="1" customWidth="1"/>
    <col min="5127" max="5134" width="5.7109375" style="1" customWidth="1"/>
    <col min="5135" max="5373" width="9.140625" style="1"/>
    <col min="5374" max="5374" width="12.85546875" style="1" customWidth="1"/>
    <col min="5375" max="5375" width="36.42578125" style="1" customWidth="1"/>
    <col min="5376" max="5376" width="11.85546875" style="1" customWidth="1"/>
    <col min="5377" max="5377" width="7.7109375" style="1" customWidth="1"/>
    <col min="5378" max="5378" width="7.28515625" style="1" customWidth="1"/>
    <col min="5379" max="5379" width="6.5703125" style="1" customWidth="1"/>
    <col min="5380" max="5380" width="6.7109375" style="1" customWidth="1"/>
    <col min="5381" max="5381" width="6.85546875" style="1" customWidth="1"/>
    <col min="5382" max="5382" width="7" style="1" customWidth="1"/>
    <col min="5383" max="5390" width="5.7109375" style="1" customWidth="1"/>
    <col min="5391" max="5629" width="9.140625" style="1"/>
    <col min="5630" max="5630" width="12.85546875" style="1" customWidth="1"/>
    <col min="5631" max="5631" width="36.42578125" style="1" customWidth="1"/>
    <col min="5632" max="5632" width="11.85546875" style="1" customWidth="1"/>
    <col min="5633" max="5633" width="7.7109375" style="1" customWidth="1"/>
    <col min="5634" max="5634" width="7.28515625" style="1" customWidth="1"/>
    <col min="5635" max="5635" width="6.5703125" style="1" customWidth="1"/>
    <col min="5636" max="5636" width="6.7109375" style="1" customWidth="1"/>
    <col min="5637" max="5637" width="6.85546875" style="1" customWidth="1"/>
    <col min="5638" max="5638" width="7" style="1" customWidth="1"/>
    <col min="5639" max="5646" width="5.7109375" style="1" customWidth="1"/>
    <col min="5647" max="5885" width="9.140625" style="1"/>
    <col min="5886" max="5886" width="12.85546875" style="1" customWidth="1"/>
    <col min="5887" max="5887" width="36.42578125" style="1" customWidth="1"/>
    <col min="5888" max="5888" width="11.85546875" style="1" customWidth="1"/>
    <col min="5889" max="5889" width="7.7109375" style="1" customWidth="1"/>
    <col min="5890" max="5890" width="7.28515625" style="1" customWidth="1"/>
    <col min="5891" max="5891" width="6.5703125" style="1" customWidth="1"/>
    <col min="5892" max="5892" width="6.7109375" style="1" customWidth="1"/>
    <col min="5893" max="5893" width="6.85546875" style="1" customWidth="1"/>
    <col min="5894" max="5894" width="7" style="1" customWidth="1"/>
    <col min="5895" max="5902" width="5.7109375" style="1" customWidth="1"/>
    <col min="5903" max="6141" width="9.140625" style="1"/>
    <col min="6142" max="6142" width="12.85546875" style="1" customWidth="1"/>
    <col min="6143" max="6143" width="36.42578125" style="1" customWidth="1"/>
    <col min="6144" max="6144" width="11.85546875" style="1" customWidth="1"/>
    <col min="6145" max="6145" width="7.7109375" style="1" customWidth="1"/>
    <col min="6146" max="6146" width="7.28515625" style="1" customWidth="1"/>
    <col min="6147" max="6147" width="6.5703125" style="1" customWidth="1"/>
    <col min="6148" max="6148" width="6.7109375" style="1" customWidth="1"/>
    <col min="6149" max="6149" width="6.85546875" style="1" customWidth="1"/>
    <col min="6150" max="6150" width="7" style="1" customWidth="1"/>
    <col min="6151" max="6158" width="5.7109375" style="1" customWidth="1"/>
    <col min="6159" max="6397" width="9.140625" style="1"/>
    <col min="6398" max="6398" width="12.85546875" style="1" customWidth="1"/>
    <col min="6399" max="6399" width="36.42578125" style="1" customWidth="1"/>
    <col min="6400" max="6400" width="11.85546875" style="1" customWidth="1"/>
    <col min="6401" max="6401" width="7.7109375" style="1" customWidth="1"/>
    <col min="6402" max="6402" width="7.28515625" style="1" customWidth="1"/>
    <col min="6403" max="6403" width="6.5703125" style="1" customWidth="1"/>
    <col min="6404" max="6404" width="6.7109375" style="1" customWidth="1"/>
    <col min="6405" max="6405" width="6.85546875" style="1" customWidth="1"/>
    <col min="6406" max="6406" width="7" style="1" customWidth="1"/>
    <col min="6407" max="6414" width="5.7109375" style="1" customWidth="1"/>
    <col min="6415" max="6653" width="9.140625" style="1"/>
    <col min="6654" max="6654" width="12.85546875" style="1" customWidth="1"/>
    <col min="6655" max="6655" width="36.42578125" style="1" customWidth="1"/>
    <col min="6656" max="6656" width="11.85546875" style="1" customWidth="1"/>
    <col min="6657" max="6657" width="7.7109375" style="1" customWidth="1"/>
    <col min="6658" max="6658" width="7.28515625" style="1" customWidth="1"/>
    <col min="6659" max="6659" width="6.5703125" style="1" customWidth="1"/>
    <col min="6660" max="6660" width="6.7109375" style="1" customWidth="1"/>
    <col min="6661" max="6661" width="6.85546875" style="1" customWidth="1"/>
    <col min="6662" max="6662" width="7" style="1" customWidth="1"/>
    <col min="6663" max="6670" width="5.7109375" style="1" customWidth="1"/>
    <col min="6671" max="6909" width="9.140625" style="1"/>
    <col min="6910" max="6910" width="12.85546875" style="1" customWidth="1"/>
    <col min="6911" max="6911" width="36.42578125" style="1" customWidth="1"/>
    <col min="6912" max="6912" width="11.85546875" style="1" customWidth="1"/>
    <col min="6913" max="6913" width="7.7109375" style="1" customWidth="1"/>
    <col min="6914" max="6914" width="7.28515625" style="1" customWidth="1"/>
    <col min="6915" max="6915" width="6.5703125" style="1" customWidth="1"/>
    <col min="6916" max="6916" width="6.7109375" style="1" customWidth="1"/>
    <col min="6917" max="6917" width="6.85546875" style="1" customWidth="1"/>
    <col min="6918" max="6918" width="7" style="1" customWidth="1"/>
    <col min="6919" max="6926" width="5.7109375" style="1" customWidth="1"/>
    <col min="6927" max="7165" width="9.140625" style="1"/>
    <col min="7166" max="7166" width="12.85546875" style="1" customWidth="1"/>
    <col min="7167" max="7167" width="36.42578125" style="1" customWidth="1"/>
    <col min="7168" max="7168" width="11.85546875" style="1" customWidth="1"/>
    <col min="7169" max="7169" width="7.7109375" style="1" customWidth="1"/>
    <col min="7170" max="7170" width="7.28515625" style="1" customWidth="1"/>
    <col min="7171" max="7171" width="6.5703125" style="1" customWidth="1"/>
    <col min="7172" max="7172" width="6.7109375" style="1" customWidth="1"/>
    <col min="7173" max="7173" width="6.85546875" style="1" customWidth="1"/>
    <col min="7174" max="7174" width="7" style="1" customWidth="1"/>
    <col min="7175" max="7182" width="5.7109375" style="1" customWidth="1"/>
    <col min="7183" max="7421" width="9.140625" style="1"/>
    <col min="7422" max="7422" width="12.85546875" style="1" customWidth="1"/>
    <col min="7423" max="7423" width="36.42578125" style="1" customWidth="1"/>
    <col min="7424" max="7424" width="11.85546875" style="1" customWidth="1"/>
    <col min="7425" max="7425" width="7.7109375" style="1" customWidth="1"/>
    <col min="7426" max="7426" width="7.28515625" style="1" customWidth="1"/>
    <col min="7427" max="7427" width="6.5703125" style="1" customWidth="1"/>
    <col min="7428" max="7428" width="6.7109375" style="1" customWidth="1"/>
    <col min="7429" max="7429" width="6.85546875" style="1" customWidth="1"/>
    <col min="7430" max="7430" width="7" style="1" customWidth="1"/>
    <col min="7431" max="7438" width="5.7109375" style="1" customWidth="1"/>
    <col min="7439" max="7677" width="9.140625" style="1"/>
    <col min="7678" max="7678" width="12.85546875" style="1" customWidth="1"/>
    <col min="7679" max="7679" width="36.42578125" style="1" customWidth="1"/>
    <col min="7680" max="7680" width="11.85546875" style="1" customWidth="1"/>
    <col min="7681" max="7681" width="7.7109375" style="1" customWidth="1"/>
    <col min="7682" max="7682" width="7.28515625" style="1" customWidth="1"/>
    <col min="7683" max="7683" width="6.5703125" style="1" customWidth="1"/>
    <col min="7684" max="7684" width="6.7109375" style="1" customWidth="1"/>
    <col min="7685" max="7685" width="6.85546875" style="1" customWidth="1"/>
    <col min="7686" max="7686" width="7" style="1" customWidth="1"/>
    <col min="7687" max="7694" width="5.7109375" style="1" customWidth="1"/>
    <col min="7695" max="7933" width="9.140625" style="1"/>
    <col min="7934" max="7934" width="12.85546875" style="1" customWidth="1"/>
    <col min="7935" max="7935" width="36.42578125" style="1" customWidth="1"/>
    <col min="7936" max="7936" width="11.85546875" style="1" customWidth="1"/>
    <col min="7937" max="7937" width="7.7109375" style="1" customWidth="1"/>
    <col min="7938" max="7938" width="7.28515625" style="1" customWidth="1"/>
    <col min="7939" max="7939" width="6.5703125" style="1" customWidth="1"/>
    <col min="7940" max="7940" width="6.7109375" style="1" customWidth="1"/>
    <col min="7941" max="7941" width="6.85546875" style="1" customWidth="1"/>
    <col min="7942" max="7942" width="7" style="1" customWidth="1"/>
    <col min="7943" max="7950" width="5.7109375" style="1" customWidth="1"/>
    <col min="7951" max="8189" width="9.140625" style="1"/>
    <col min="8190" max="8190" width="12.85546875" style="1" customWidth="1"/>
    <col min="8191" max="8191" width="36.42578125" style="1" customWidth="1"/>
    <col min="8192" max="8192" width="11.85546875" style="1" customWidth="1"/>
    <col min="8193" max="8193" width="7.7109375" style="1" customWidth="1"/>
    <col min="8194" max="8194" width="7.28515625" style="1" customWidth="1"/>
    <col min="8195" max="8195" width="6.5703125" style="1" customWidth="1"/>
    <col min="8196" max="8196" width="6.7109375" style="1" customWidth="1"/>
    <col min="8197" max="8197" width="6.85546875" style="1" customWidth="1"/>
    <col min="8198" max="8198" width="7" style="1" customWidth="1"/>
    <col min="8199" max="8206" width="5.7109375" style="1" customWidth="1"/>
    <col min="8207" max="8445" width="9.140625" style="1"/>
    <col min="8446" max="8446" width="12.85546875" style="1" customWidth="1"/>
    <col min="8447" max="8447" width="36.42578125" style="1" customWidth="1"/>
    <col min="8448" max="8448" width="11.85546875" style="1" customWidth="1"/>
    <col min="8449" max="8449" width="7.7109375" style="1" customWidth="1"/>
    <col min="8450" max="8450" width="7.28515625" style="1" customWidth="1"/>
    <col min="8451" max="8451" width="6.5703125" style="1" customWidth="1"/>
    <col min="8452" max="8452" width="6.7109375" style="1" customWidth="1"/>
    <col min="8453" max="8453" width="6.85546875" style="1" customWidth="1"/>
    <col min="8454" max="8454" width="7" style="1" customWidth="1"/>
    <col min="8455" max="8462" width="5.7109375" style="1" customWidth="1"/>
    <col min="8463" max="8701" width="9.140625" style="1"/>
    <col min="8702" max="8702" width="12.85546875" style="1" customWidth="1"/>
    <col min="8703" max="8703" width="36.42578125" style="1" customWidth="1"/>
    <col min="8704" max="8704" width="11.85546875" style="1" customWidth="1"/>
    <col min="8705" max="8705" width="7.7109375" style="1" customWidth="1"/>
    <col min="8706" max="8706" width="7.28515625" style="1" customWidth="1"/>
    <col min="8707" max="8707" width="6.5703125" style="1" customWidth="1"/>
    <col min="8708" max="8708" width="6.7109375" style="1" customWidth="1"/>
    <col min="8709" max="8709" width="6.85546875" style="1" customWidth="1"/>
    <col min="8710" max="8710" width="7" style="1" customWidth="1"/>
    <col min="8711" max="8718" width="5.7109375" style="1" customWidth="1"/>
    <col min="8719" max="8957" width="9.140625" style="1"/>
    <col min="8958" max="8958" width="12.85546875" style="1" customWidth="1"/>
    <col min="8959" max="8959" width="36.42578125" style="1" customWidth="1"/>
    <col min="8960" max="8960" width="11.85546875" style="1" customWidth="1"/>
    <col min="8961" max="8961" width="7.7109375" style="1" customWidth="1"/>
    <col min="8962" max="8962" width="7.28515625" style="1" customWidth="1"/>
    <col min="8963" max="8963" width="6.5703125" style="1" customWidth="1"/>
    <col min="8964" max="8964" width="6.7109375" style="1" customWidth="1"/>
    <col min="8965" max="8965" width="6.85546875" style="1" customWidth="1"/>
    <col min="8966" max="8966" width="7" style="1" customWidth="1"/>
    <col min="8967" max="8974" width="5.7109375" style="1" customWidth="1"/>
    <col min="8975" max="9213" width="9.140625" style="1"/>
    <col min="9214" max="9214" width="12.85546875" style="1" customWidth="1"/>
    <col min="9215" max="9215" width="36.42578125" style="1" customWidth="1"/>
    <col min="9216" max="9216" width="11.85546875" style="1" customWidth="1"/>
    <col min="9217" max="9217" width="7.7109375" style="1" customWidth="1"/>
    <col min="9218" max="9218" width="7.28515625" style="1" customWidth="1"/>
    <col min="9219" max="9219" width="6.5703125" style="1" customWidth="1"/>
    <col min="9220" max="9220" width="6.7109375" style="1" customWidth="1"/>
    <col min="9221" max="9221" width="6.85546875" style="1" customWidth="1"/>
    <col min="9222" max="9222" width="7" style="1" customWidth="1"/>
    <col min="9223" max="9230" width="5.7109375" style="1" customWidth="1"/>
    <col min="9231" max="9469" width="9.140625" style="1"/>
    <col min="9470" max="9470" width="12.85546875" style="1" customWidth="1"/>
    <col min="9471" max="9471" width="36.42578125" style="1" customWidth="1"/>
    <col min="9472" max="9472" width="11.85546875" style="1" customWidth="1"/>
    <col min="9473" max="9473" width="7.7109375" style="1" customWidth="1"/>
    <col min="9474" max="9474" width="7.28515625" style="1" customWidth="1"/>
    <col min="9475" max="9475" width="6.5703125" style="1" customWidth="1"/>
    <col min="9476" max="9476" width="6.7109375" style="1" customWidth="1"/>
    <col min="9477" max="9477" width="6.85546875" style="1" customWidth="1"/>
    <col min="9478" max="9478" width="7" style="1" customWidth="1"/>
    <col min="9479" max="9486" width="5.7109375" style="1" customWidth="1"/>
    <col min="9487" max="9725" width="9.140625" style="1"/>
    <col min="9726" max="9726" width="12.85546875" style="1" customWidth="1"/>
    <col min="9727" max="9727" width="36.42578125" style="1" customWidth="1"/>
    <col min="9728" max="9728" width="11.85546875" style="1" customWidth="1"/>
    <col min="9729" max="9729" width="7.7109375" style="1" customWidth="1"/>
    <col min="9730" max="9730" width="7.28515625" style="1" customWidth="1"/>
    <col min="9731" max="9731" width="6.5703125" style="1" customWidth="1"/>
    <col min="9732" max="9732" width="6.7109375" style="1" customWidth="1"/>
    <col min="9733" max="9733" width="6.85546875" style="1" customWidth="1"/>
    <col min="9734" max="9734" width="7" style="1" customWidth="1"/>
    <col min="9735" max="9742" width="5.7109375" style="1" customWidth="1"/>
    <col min="9743" max="9981" width="9.140625" style="1"/>
    <col min="9982" max="9982" width="12.85546875" style="1" customWidth="1"/>
    <col min="9983" max="9983" width="36.42578125" style="1" customWidth="1"/>
    <col min="9984" max="9984" width="11.85546875" style="1" customWidth="1"/>
    <col min="9985" max="9985" width="7.7109375" style="1" customWidth="1"/>
    <col min="9986" max="9986" width="7.28515625" style="1" customWidth="1"/>
    <col min="9987" max="9987" width="6.5703125" style="1" customWidth="1"/>
    <col min="9988" max="9988" width="6.7109375" style="1" customWidth="1"/>
    <col min="9989" max="9989" width="6.85546875" style="1" customWidth="1"/>
    <col min="9990" max="9990" width="7" style="1" customWidth="1"/>
    <col min="9991" max="9998" width="5.7109375" style="1" customWidth="1"/>
    <col min="9999" max="10237" width="9.140625" style="1"/>
    <col min="10238" max="10238" width="12.85546875" style="1" customWidth="1"/>
    <col min="10239" max="10239" width="36.42578125" style="1" customWidth="1"/>
    <col min="10240" max="10240" width="11.85546875" style="1" customWidth="1"/>
    <col min="10241" max="10241" width="7.7109375" style="1" customWidth="1"/>
    <col min="10242" max="10242" width="7.28515625" style="1" customWidth="1"/>
    <col min="10243" max="10243" width="6.5703125" style="1" customWidth="1"/>
    <col min="10244" max="10244" width="6.7109375" style="1" customWidth="1"/>
    <col min="10245" max="10245" width="6.85546875" style="1" customWidth="1"/>
    <col min="10246" max="10246" width="7" style="1" customWidth="1"/>
    <col min="10247" max="10254" width="5.7109375" style="1" customWidth="1"/>
    <col min="10255" max="10493" width="9.140625" style="1"/>
    <col min="10494" max="10494" width="12.85546875" style="1" customWidth="1"/>
    <col min="10495" max="10495" width="36.42578125" style="1" customWidth="1"/>
    <col min="10496" max="10496" width="11.85546875" style="1" customWidth="1"/>
    <col min="10497" max="10497" width="7.7109375" style="1" customWidth="1"/>
    <col min="10498" max="10498" width="7.28515625" style="1" customWidth="1"/>
    <col min="10499" max="10499" width="6.5703125" style="1" customWidth="1"/>
    <col min="10500" max="10500" width="6.7109375" style="1" customWidth="1"/>
    <col min="10501" max="10501" width="6.85546875" style="1" customWidth="1"/>
    <col min="10502" max="10502" width="7" style="1" customWidth="1"/>
    <col min="10503" max="10510" width="5.7109375" style="1" customWidth="1"/>
    <col min="10511" max="10749" width="9.140625" style="1"/>
    <col min="10750" max="10750" width="12.85546875" style="1" customWidth="1"/>
    <col min="10751" max="10751" width="36.42578125" style="1" customWidth="1"/>
    <col min="10752" max="10752" width="11.85546875" style="1" customWidth="1"/>
    <col min="10753" max="10753" width="7.7109375" style="1" customWidth="1"/>
    <col min="10754" max="10754" width="7.28515625" style="1" customWidth="1"/>
    <col min="10755" max="10755" width="6.5703125" style="1" customWidth="1"/>
    <col min="10756" max="10756" width="6.7109375" style="1" customWidth="1"/>
    <col min="10757" max="10757" width="6.85546875" style="1" customWidth="1"/>
    <col min="10758" max="10758" width="7" style="1" customWidth="1"/>
    <col min="10759" max="10766" width="5.7109375" style="1" customWidth="1"/>
    <col min="10767" max="11005" width="9.140625" style="1"/>
    <col min="11006" max="11006" width="12.85546875" style="1" customWidth="1"/>
    <col min="11007" max="11007" width="36.42578125" style="1" customWidth="1"/>
    <col min="11008" max="11008" width="11.85546875" style="1" customWidth="1"/>
    <col min="11009" max="11009" width="7.7109375" style="1" customWidth="1"/>
    <col min="11010" max="11010" width="7.28515625" style="1" customWidth="1"/>
    <col min="11011" max="11011" width="6.5703125" style="1" customWidth="1"/>
    <col min="11012" max="11012" width="6.7109375" style="1" customWidth="1"/>
    <col min="11013" max="11013" width="6.85546875" style="1" customWidth="1"/>
    <col min="11014" max="11014" width="7" style="1" customWidth="1"/>
    <col min="11015" max="11022" width="5.7109375" style="1" customWidth="1"/>
    <col min="11023" max="11261" width="9.140625" style="1"/>
    <col min="11262" max="11262" width="12.85546875" style="1" customWidth="1"/>
    <col min="11263" max="11263" width="36.42578125" style="1" customWidth="1"/>
    <col min="11264" max="11264" width="11.85546875" style="1" customWidth="1"/>
    <col min="11265" max="11265" width="7.7109375" style="1" customWidth="1"/>
    <col min="11266" max="11266" width="7.28515625" style="1" customWidth="1"/>
    <col min="11267" max="11267" width="6.5703125" style="1" customWidth="1"/>
    <col min="11268" max="11268" width="6.7109375" style="1" customWidth="1"/>
    <col min="11269" max="11269" width="6.85546875" style="1" customWidth="1"/>
    <col min="11270" max="11270" width="7" style="1" customWidth="1"/>
    <col min="11271" max="11278" width="5.7109375" style="1" customWidth="1"/>
    <col min="11279" max="11517" width="9.140625" style="1"/>
    <col min="11518" max="11518" width="12.85546875" style="1" customWidth="1"/>
    <col min="11519" max="11519" width="36.42578125" style="1" customWidth="1"/>
    <col min="11520" max="11520" width="11.85546875" style="1" customWidth="1"/>
    <col min="11521" max="11521" width="7.7109375" style="1" customWidth="1"/>
    <col min="11522" max="11522" width="7.28515625" style="1" customWidth="1"/>
    <col min="11523" max="11523" width="6.5703125" style="1" customWidth="1"/>
    <col min="11524" max="11524" width="6.7109375" style="1" customWidth="1"/>
    <col min="11525" max="11525" width="6.85546875" style="1" customWidth="1"/>
    <col min="11526" max="11526" width="7" style="1" customWidth="1"/>
    <col min="11527" max="11534" width="5.7109375" style="1" customWidth="1"/>
    <col min="11535" max="11773" width="9.140625" style="1"/>
    <col min="11774" max="11774" width="12.85546875" style="1" customWidth="1"/>
    <col min="11775" max="11775" width="36.42578125" style="1" customWidth="1"/>
    <col min="11776" max="11776" width="11.85546875" style="1" customWidth="1"/>
    <col min="11777" max="11777" width="7.7109375" style="1" customWidth="1"/>
    <col min="11778" max="11778" width="7.28515625" style="1" customWidth="1"/>
    <col min="11779" max="11779" width="6.5703125" style="1" customWidth="1"/>
    <col min="11780" max="11780" width="6.7109375" style="1" customWidth="1"/>
    <col min="11781" max="11781" width="6.85546875" style="1" customWidth="1"/>
    <col min="11782" max="11782" width="7" style="1" customWidth="1"/>
    <col min="11783" max="11790" width="5.7109375" style="1" customWidth="1"/>
    <col min="11791" max="12029" width="9.140625" style="1"/>
    <col min="12030" max="12030" width="12.85546875" style="1" customWidth="1"/>
    <col min="12031" max="12031" width="36.42578125" style="1" customWidth="1"/>
    <col min="12032" max="12032" width="11.85546875" style="1" customWidth="1"/>
    <col min="12033" max="12033" width="7.7109375" style="1" customWidth="1"/>
    <col min="12034" max="12034" width="7.28515625" style="1" customWidth="1"/>
    <col min="12035" max="12035" width="6.5703125" style="1" customWidth="1"/>
    <col min="12036" max="12036" width="6.7109375" style="1" customWidth="1"/>
    <col min="12037" max="12037" width="6.85546875" style="1" customWidth="1"/>
    <col min="12038" max="12038" width="7" style="1" customWidth="1"/>
    <col min="12039" max="12046" width="5.7109375" style="1" customWidth="1"/>
    <col min="12047" max="12285" width="9.140625" style="1"/>
    <col min="12286" max="12286" width="12.85546875" style="1" customWidth="1"/>
    <col min="12287" max="12287" width="36.42578125" style="1" customWidth="1"/>
    <col min="12288" max="12288" width="11.85546875" style="1" customWidth="1"/>
    <col min="12289" max="12289" width="7.7109375" style="1" customWidth="1"/>
    <col min="12290" max="12290" width="7.28515625" style="1" customWidth="1"/>
    <col min="12291" max="12291" width="6.5703125" style="1" customWidth="1"/>
    <col min="12292" max="12292" width="6.7109375" style="1" customWidth="1"/>
    <col min="12293" max="12293" width="6.85546875" style="1" customWidth="1"/>
    <col min="12294" max="12294" width="7" style="1" customWidth="1"/>
    <col min="12295" max="12302" width="5.7109375" style="1" customWidth="1"/>
    <col min="12303" max="12541" width="9.140625" style="1"/>
    <col min="12542" max="12542" width="12.85546875" style="1" customWidth="1"/>
    <col min="12543" max="12543" width="36.42578125" style="1" customWidth="1"/>
    <col min="12544" max="12544" width="11.85546875" style="1" customWidth="1"/>
    <col min="12545" max="12545" width="7.7109375" style="1" customWidth="1"/>
    <col min="12546" max="12546" width="7.28515625" style="1" customWidth="1"/>
    <col min="12547" max="12547" width="6.5703125" style="1" customWidth="1"/>
    <col min="12548" max="12548" width="6.7109375" style="1" customWidth="1"/>
    <col min="12549" max="12549" width="6.85546875" style="1" customWidth="1"/>
    <col min="12550" max="12550" width="7" style="1" customWidth="1"/>
    <col min="12551" max="12558" width="5.7109375" style="1" customWidth="1"/>
    <col min="12559" max="12797" width="9.140625" style="1"/>
    <col min="12798" max="12798" width="12.85546875" style="1" customWidth="1"/>
    <col min="12799" max="12799" width="36.42578125" style="1" customWidth="1"/>
    <col min="12800" max="12800" width="11.85546875" style="1" customWidth="1"/>
    <col min="12801" max="12801" width="7.7109375" style="1" customWidth="1"/>
    <col min="12802" max="12802" width="7.28515625" style="1" customWidth="1"/>
    <col min="12803" max="12803" width="6.5703125" style="1" customWidth="1"/>
    <col min="12804" max="12804" width="6.7109375" style="1" customWidth="1"/>
    <col min="12805" max="12805" width="6.85546875" style="1" customWidth="1"/>
    <col min="12806" max="12806" width="7" style="1" customWidth="1"/>
    <col min="12807" max="12814" width="5.7109375" style="1" customWidth="1"/>
    <col min="12815" max="13053" width="9.140625" style="1"/>
    <col min="13054" max="13054" width="12.85546875" style="1" customWidth="1"/>
    <col min="13055" max="13055" width="36.42578125" style="1" customWidth="1"/>
    <col min="13056" max="13056" width="11.85546875" style="1" customWidth="1"/>
    <col min="13057" max="13057" width="7.7109375" style="1" customWidth="1"/>
    <col min="13058" max="13058" width="7.28515625" style="1" customWidth="1"/>
    <col min="13059" max="13059" width="6.5703125" style="1" customWidth="1"/>
    <col min="13060" max="13060" width="6.7109375" style="1" customWidth="1"/>
    <col min="13061" max="13061" width="6.85546875" style="1" customWidth="1"/>
    <col min="13062" max="13062" width="7" style="1" customWidth="1"/>
    <col min="13063" max="13070" width="5.7109375" style="1" customWidth="1"/>
    <col min="13071" max="13309" width="9.140625" style="1"/>
    <col min="13310" max="13310" width="12.85546875" style="1" customWidth="1"/>
    <col min="13311" max="13311" width="36.42578125" style="1" customWidth="1"/>
    <col min="13312" max="13312" width="11.85546875" style="1" customWidth="1"/>
    <col min="13313" max="13313" width="7.7109375" style="1" customWidth="1"/>
    <col min="13314" max="13314" width="7.28515625" style="1" customWidth="1"/>
    <col min="13315" max="13315" width="6.5703125" style="1" customWidth="1"/>
    <col min="13316" max="13316" width="6.7109375" style="1" customWidth="1"/>
    <col min="13317" max="13317" width="6.85546875" style="1" customWidth="1"/>
    <col min="13318" max="13318" width="7" style="1" customWidth="1"/>
    <col min="13319" max="13326" width="5.7109375" style="1" customWidth="1"/>
    <col min="13327" max="13565" width="9.140625" style="1"/>
    <col min="13566" max="13566" width="12.85546875" style="1" customWidth="1"/>
    <col min="13567" max="13567" width="36.42578125" style="1" customWidth="1"/>
    <col min="13568" max="13568" width="11.85546875" style="1" customWidth="1"/>
    <col min="13569" max="13569" width="7.7109375" style="1" customWidth="1"/>
    <col min="13570" max="13570" width="7.28515625" style="1" customWidth="1"/>
    <col min="13571" max="13571" width="6.5703125" style="1" customWidth="1"/>
    <col min="13572" max="13572" width="6.7109375" style="1" customWidth="1"/>
    <col min="13573" max="13573" width="6.85546875" style="1" customWidth="1"/>
    <col min="13574" max="13574" width="7" style="1" customWidth="1"/>
    <col min="13575" max="13582" width="5.7109375" style="1" customWidth="1"/>
    <col min="13583" max="13821" width="9.140625" style="1"/>
    <col min="13822" max="13822" width="12.85546875" style="1" customWidth="1"/>
    <col min="13823" max="13823" width="36.42578125" style="1" customWidth="1"/>
    <col min="13824" max="13824" width="11.85546875" style="1" customWidth="1"/>
    <col min="13825" max="13825" width="7.7109375" style="1" customWidth="1"/>
    <col min="13826" max="13826" width="7.28515625" style="1" customWidth="1"/>
    <col min="13827" max="13827" width="6.5703125" style="1" customWidth="1"/>
    <col min="13828" max="13828" width="6.7109375" style="1" customWidth="1"/>
    <col min="13829" max="13829" width="6.85546875" style="1" customWidth="1"/>
    <col min="13830" max="13830" width="7" style="1" customWidth="1"/>
    <col min="13831" max="13838" width="5.7109375" style="1" customWidth="1"/>
    <col min="13839" max="14077" width="9.140625" style="1"/>
    <col min="14078" max="14078" width="12.85546875" style="1" customWidth="1"/>
    <col min="14079" max="14079" width="36.42578125" style="1" customWidth="1"/>
    <col min="14080" max="14080" width="11.85546875" style="1" customWidth="1"/>
    <col min="14081" max="14081" width="7.7109375" style="1" customWidth="1"/>
    <col min="14082" max="14082" width="7.28515625" style="1" customWidth="1"/>
    <col min="14083" max="14083" width="6.5703125" style="1" customWidth="1"/>
    <col min="14084" max="14084" width="6.7109375" style="1" customWidth="1"/>
    <col min="14085" max="14085" width="6.85546875" style="1" customWidth="1"/>
    <col min="14086" max="14086" width="7" style="1" customWidth="1"/>
    <col min="14087" max="14094" width="5.7109375" style="1" customWidth="1"/>
    <col min="14095" max="14333" width="9.140625" style="1"/>
    <col min="14334" max="14334" width="12.85546875" style="1" customWidth="1"/>
    <col min="14335" max="14335" width="36.42578125" style="1" customWidth="1"/>
    <col min="14336" max="14336" width="11.85546875" style="1" customWidth="1"/>
    <col min="14337" max="14337" width="7.7109375" style="1" customWidth="1"/>
    <col min="14338" max="14338" width="7.28515625" style="1" customWidth="1"/>
    <col min="14339" max="14339" width="6.5703125" style="1" customWidth="1"/>
    <col min="14340" max="14340" width="6.7109375" style="1" customWidth="1"/>
    <col min="14341" max="14341" width="6.85546875" style="1" customWidth="1"/>
    <col min="14342" max="14342" width="7" style="1" customWidth="1"/>
    <col min="14343" max="14350" width="5.7109375" style="1" customWidth="1"/>
    <col min="14351" max="14589" width="9.140625" style="1"/>
    <col min="14590" max="14590" width="12.85546875" style="1" customWidth="1"/>
    <col min="14591" max="14591" width="36.42578125" style="1" customWidth="1"/>
    <col min="14592" max="14592" width="11.85546875" style="1" customWidth="1"/>
    <col min="14593" max="14593" width="7.7109375" style="1" customWidth="1"/>
    <col min="14594" max="14594" width="7.28515625" style="1" customWidth="1"/>
    <col min="14595" max="14595" width="6.5703125" style="1" customWidth="1"/>
    <col min="14596" max="14596" width="6.7109375" style="1" customWidth="1"/>
    <col min="14597" max="14597" width="6.85546875" style="1" customWidth="1"/>
    <col min="14598" max="14598" width="7" style="1" customWidth="1"/>
    <col min="14599" max="14606" width="5.7109375" style="1" customWidth="1"/>
    <col min="14607" max="14845" width="9.140625" style="1"/>
    <col min="14846" max="14846" width="12.85546875" style="1" customWidth="1"/>
    <col min="14847" max="14847" width="36.42578125" style="1" customWidth="1"/>
    <col min="14848" max="14848" width="11.85546875" style="1" customWidth="1"/>
    <col min="14849" max="14849" width="7.7109375" style="1" customWidth="1"/>
    <col min="14850" max="14850" width="7.28515625" style="1" customWidth="1"/>
    <col min="14851" max="14851" width="6.5703125" style="1" customWidth="1"/>
    <col min="14852" max="14852" width="6.7109375" style="1" customWidth="1"/>
    <col min="14853" max="14853" width="6.85546875" style="1" customWidth="1"/>
    <col min="14854" max="14854" width="7" style="1" customWidth="1"/>
    <col min="14855" max="14862" width="5.7109375" style="1" customWidth="1"/>
    <col min="14863" max="15101" width="9.140625" style="1"/>
    <col min="15102" max="15102" width="12.85546875" style="1" customWidth="1"/>
    <col min="15103" max="15103" width="36.42578125" style="1" customWidth="1"/>
    <col min="15104" max="15104" width="11.85546875" style="1" customWidth="1"/>
    <col min="15105" max="15105" width="7.7109375" style="1" customWidth="1"/>
    <col min="15106" max="15106" width="7.28515625" style="1" customWidth="1"/>
    <col min="15107" max="15107" width="6.5703125" style="1" customWidth="1"/>
    <col min="15108" max="15108" width="6.7109375" style="1" customWidth="1"/>
    <col min="15109" max="15109" width="6.85546875" style="1" customWidth="1"/>
    <col min="15110" max="15110" width="7" style="1" customWidth="1"/>
    <col min="15111" max="15118" width="5.7109375" style="1" customWidth="1"/>
    <col min="15119" max="15357" width="9.140625" style="1"/>
    <col min="15358" max="15358" width="12.85546875" style="1" customWidth="1"/>
    <col min="15359" max="15359" width="36.42578125" style="1" customWidth="1"/>
    <col min="15360" max="15360" width="11.85546875" style="1" customWidth="1"/>
    <col min="15361" max="15361" width="7.7109375" style="1" customWidth="1"/>
    <col min="15362" max="15362" width="7.28515625" style="1" customWidth="1"/>
    <col min="15363" max="15363" width="6.5703125" style="1" customWidth="1"/>
    <col min="15364" max="15364" width="6.7109375" style="1" customWidth="1"/>
    <col min="15365" max="15365" width="6.85546875" style="1" customWidth="1"/>
    <col min="15366" max="15366" width="7" style="1" customWidth="1"/>
    <col min="15367" max="15374" width="5.7109375" style="1" customWidth="1"/>
    <col min="15375" max="15613" width="9.140625" style="1"/>
    <col min="15614" max="15614" width="12.85546875" style="1" customWidth="1"/>
    <col min="15615" max="15615" width="36.42578125" style="1" customWidth="1"/>
    <col min="15616" max="15616" width="11.85546875" style="1" customWidth="1"/>
    <col min="15617" max="15617" width="7.7109375" style="1" customWidth="1"/>
    <col min="15618" max="15618" width="7.28515625" style="1" customWidth="1"/>
    <col min="15619" max="15619" width="6.5703125" style="1" customWidth="1"/>
    <col min="15620" max="15620" width="6.7109375" style="1" customWidth="1"/>
    <col min="15621" max="15621" width="6.85546875" style="1" customWidth="1"/>
    <col min="15622" max="15622" width="7" style="1" customWidth="1"/>
    <col min="15623" max="15630" width="5.7109375" style="1" customWidth="1"/>
    <col min="15631" max="15869" width="9.140625" style="1"/>
    <col min="15870" max="15870" width="12.85546875" style="1" customWidth="1"/>
    <col min="15871" max="15871" width="36.42578125" style="1" customWidth="1"/>
    <col min="15872" max="15872" width="11.85546875" style="1" customWidth="1"/>
    <col min="15873" max="15873" width="7.7109375" style="1" customWidth="1"/>
    <col min="15874" max="15874" width="7.28515625" style="1" customWidth="1"/>
    <col min="15875" max="15875" width="6.5703125" style="1" customWidth="1"/>
    <col min="15876" max="15876" width="6.7109375" style="1" customWidth="1"/>
    <col min="15877" max="15877" width="6.85546875" style="1" customWidth="1"/>
    <col min="15878" max="15878" width="7" style="1" customWidth="1"/>
    <col min="15879" max="15886" width="5.7109375" style="1" customWidth="1"/>
    <col min="15887" max="16125" width="9.140625" style="1"/>
    <col min="16126" max="16126" width="12.85546875" style="1" customWidth="1"/>
    <col min="16127" max="16127" width="36.42578125" style="1" customWidth="1"/>
    <col min="16128" max="16128" width="11.85546875" style="1" customWidth="1"/>
    <col min="16129" max="16129" width="7.7109375" style="1" customWidth="1"/>
    <col min="16130" max="16130" width="7.28515625" style="1" customWidth="1"/>
    <col min="16131" max="16131" width="6.5703125" style="1" customWidth="1"/>
    <col min="16132" max="16132" width="6.7109375" style="1" customWidth="1"/>
    <col min="16133" max="16133" width="6.85546875" style="1" customWidth="1"/>
    <col min="16134" max="16134" width="7" style="1" customWidth="1"/>
    <col min="16135" max="16142" width="5.7109375" style="1" customWidth="1"/>
    <col min="16143" max="16384" width="9.140625" style="1"/>
  </cols>
  <sheetData>
    <row r="1" spans="1:14" x14ac:dyDescent="0.25">
      <c r="A1" s="177"/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</row>
    <row r="2" spans="1:14" s="23" customFormat="1" ht="12" x14ac:dyDescent="0.2">
      <c r="A2" s="24"/>
      <c r="B2" s="24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22"/>
    </row>
    <row r="3" spans="1:14" ht="15" x14ac:dyDescent="0.25">
      <c r="A3" s="21"/>
      <c r="B3" s="25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25"/>
    </row>
    <row r="4" spans="1:14" ht="15" x14ac:dyDescent="0.25">
      <c r="A4" s="21"/>
      <c r="B4" s="25"/>
      <c r="C4" s="174"/>
      <c r="D4" s="174"/>
      <c r="E4" s="174"/>
      <c r="F4" s="174"/>
      <c r="G4" s="174"/>
      <c r="H4" s="174"/>
      <c r="I4" s="174"/>
      <c r="J4" s="175"/>
      <c r="K4" s="176"/>
      <c r="L4" s="174"/>
      <c r="M4" s="174"/>
      <c r="N4" s="25"/>
    </row>
    <row r="5" spans="1:14" ht="15" x14ac:dyDescent="0.25">
      <c r="A5" s="21"/>
      <c r="B5" s="25"/>
      <c r="C5" s="174"/>
      <c r="D5" s="174"/>
      <c r="E5" s="174"/>
      <c r="F5" s="174"/>
      <c r="G5" s="174"/>
      <c r="H5" s="174"/>
      <c r="I5" s="174"/>
      <c r="J5" s="175"/>
      <c r="K5" s="176"/>
      <c r="L5" s="174"/>
      <c r="M5" s="174"/>
      <c r="N5" s="25"/>
    </row>
    <row r="6" spans="1:14" ht="15" x14ac:dyDescent="0.25">
      <c r="A6" s="21"/>
      <c r="B6" s="25"/>
      <c r="C6" s="174"/>
      <c r="D6" s="174"/>
      <c r="E6" s="174"/>
      <c r="F6" s="174"/>
      <c r="G6" s="174"/>
      <c r="H6" s="174"/>
      <c r="I6" s="174"/>
      <c r="J6" s="175"/>
      <c r="K6" s="176"/>
      <c r="L6" s="174"/>
      <c r="M6" s="174"/>
      <c r="N6" s="25"/>
    </row>
    <row r="7" spans="1:14" x14ac:dyDescent="0.2">
      <c r="A7" s="147"/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</row>
    <row r="8" spans="1:14" ht="12.75" x14ac:dyDescent="0.2">
      <c r="A8" s="128"/>
      <c r="B8" s="145"/>
      <c r="C8" s="151"/>
      <c r="D8" s="153"/>
      <c r="E8" s="154"/>
      <c r="F8" s="154"/>
      <c r="G8" s="154"/>
      <c r="H8" s="154"/>
      <c r="I8" s="179"/>
      <c r="J8" s="159"/>
      <c r="K8" s="159"/>
      <c r="L8" s="159"/>
      <c r="M8" s="159"/>
      <c r="N8" s="160"/>
    </row>
    <row r="9" spans="1:14" ht="12.75" x14ac:dyDescent="0.2">
      <c r="A9" s="148"/>
      <c r="B9" s="150"/>
      <c r="C9" s="152"/>
      <c r="D9" s="156"/>
      <c r="E9" s="157"/>
      <c r="F9" s="157"/>
      <c r="G9" s="157"/>
      <c r="H9" s="157"/>
      <c r="I9" s="180"/>
      <c r="J9" s="161"/>
      <c r="K9" s="161"/>
      <c r="L9" s="161"/>
      <c r="M9" s="161"/>
      <c r="N9" s="162"/>
    </row>
    <row r="10" spans="1:14" ht="12.75" x14ac:dyDescent="0.2">
      <c r="A10" s="148"/>
      <c r="B10" s="150"/>
      <c r="C10" s="152"/>
      <c r="D10" s="128"/>
      <c r="E10" s="128"/>
      <c r="F10" s="165"/>
      <c r="G10" s="166"/>
      <c r="H10" s="167"/>
      <c r="I10" s="168"/>
      <c r="J10" s="169"/>
      <c r="K10" s="170"/>
      <c r="L10" s="169"/>
      <c r="M10" s="170"/>
      <c r="N10" s="169"/>
    </row>
    <row r="11" spans="1:14" ht="12.75" x14ac:dyDescent="0.2">
      <c r="A11" s="148"/>
      <c r="B11" s="150"/>
      <c r="C11" s="152"/>
      <c r="D11" s="129"/>
      <c r="E11" s="163"/>
      <c r="F11" s="128"/>
      <c r="G11" s="170"/>
      <c r="H11" s="171"/>
      <c r="I11" s="181"/>
      <c r="J11" s="145"/>
      <c r="K11" s="145"/>
      <c r="L11" s="145"/>
      <c r="M11" s="145"/>
      <c r="N11" s="145"/>
    </row>
    <row r="12" spans="1:14" ht="12.75" x14ac:dyDescent="0.2">
      <c r="A12" s="148"/>
      <c r="B12" s="150"/>
      <c r="C12" s="152"/>
      <c r="D12" s="129"/>
      <c r="E12" s="163"/>
      <c r="F12" s="129"/>
      <c r="G12" s="128"/>
      <c r="H12" s="131"/>
      <c r="I12" s="182"/>
      <c r="J12" s="146"/>
      <c r="K12" s="146"/>
      <c r="L12" s="146"/>
      <c r="M12" s="146"/>
      <c r="N12" s="146"/>
    </row>
    <row r="13" spans="1:14" ht="12.75" x14ac:dyDescent="0.2">
      <c r="A13" s="148"/>
      <c r="B13" s="150"/>
      <c r="C13" s="152"/>
      <c r="D13" s="129"/>
      <c r="E13" s="163"/>
      <c r="F13" s="129"/>
      <c r="G13" s="129"/>
      <c r="H13" s="132"/>
      <c r="I13" s="182"/>
      <c r="J13" s="146"/>
      <c r="K13" s="146"/>
      <c r="L13" s="146"/>
      <c r="M13" s="146"/>
      <c r="N13" s="146"/>
    </row>
    <row r="14" spans="1:14" ht="12.75" x14ac:dyDescent="0.2">
      <c r="A14" s="148"/>
      <c r="B14" s="150"/>
      <c r="C14" s="152"/>
      <c r="D14" s="129"/>
      <c r="E14" s="163"/>
      <c r="F14" s="129"/>
      <c r="G14" s="129"/>
      <c r="H14" s="132"/>
      <c r="I14" s="182"/>
      <c r="J14" s="146"/>
      <c r="K14" s="146"/>
      <c r="L14" s="146"/>
      <c r="M14" s="146"/>
      <c r="N14" s="146"/>
    </row>
    <row r="15" spans="1:14" ht="12.75" x14ac:dyDescent="0.2">
      <c r="A15" s="148"/>
      <c r="B15" s="150"/>
      <c r="C15" s="152"/>
      <c r="D15" s="129"/>
      <c r="E15" s="163"/>
      <c r="F15" s="129"/>
      <c r="G15" s="129"/>
      <c r="H15" s="132"/>
      <c r="I15" s="182"/>
      <c r="J15" s="146"/>
      <c r="K15" s="146"/>
      <c r="L15" s="146"/>
      <c r="M15" s="146"/>
      <c r="N15" s="146"/>
    </row>
    <row r="16" spans="1:14" ht="12.75" x14ac:dyDescent="0.2">
      <c r="A16" s="148"/>
      <c r="B16" s="150"/>
      <c r="C16" s="152"/>
      <c r="D16" s="129"/>
      <c r="E16" s="163"/>
      <c r="F16" s="129"/>
      <c r="G16" s="129"/>
      <c r="H16" s="132"/>
      <c r="I16" s="182"/>
      <c r="J16" s="146"/>
      <c r="K16" s="146"/>
      <c r="L16" s="146"/>
      <c r="M16" s="146"/>
      <c r="N16" s="146"/>
    </row>
    <row r="17" spans="1:14" ht="12.75" x14ac:dyDescent="0.2">
      <c r="A17" s="148"/>
      <c r="B17" s="150"/>
      <c r="C17" s="152"/>
      <c r="D17" s="129"/>
      <c r="E17" s="163"/>
      <c r="F17" s="129"/>
      <c r="G17" s="129"/>
      <c r="H17" s="132"/>
      <c r="I17" s="182"/>
      <c r="J17" s="146"/>
      <c r="K17" s="146"/>
      <c r="L17" s="146"/>
      <c r="M17" s="146"/>
      <c r="N17" s="146"/>
    </row>
    <row r="18" spans="1:14" ht="12.75" x14ac:dyDescent="0.2">
      <c r="A18" s="149"/>
      <c r="B18" s="150"/>
      <c r="C18" s="152"/>
      <c r="D18" s="130"/>
      <c r="E18" s="164"/>
      <c r="F18" s="130"/>
      <c r="G18" s="130"/>
      <c r="H18" s="133"/>
      <c r="I18" s="183"/>
      <c r="J18" s="173"/>
      <c r="K18" s="146"/>
      <c r="L18" s="146"/>
      <c r="M18" s="146"/>
      <c r="N18" s="146"/>
    </row>
    <row r="19" spans="1:14" s="2" customFormat="1" ht="12.75" x14ac:dyDescent="0.2">
      <c r="A19" s="9"/>
      <c r="B19" s="9"/>
      <c r="C19" s="9"/>
      <c r="D19" s="9"/>
      <c r="E19" s="9"/>
      <c r="F19" s="9"/>
      <c r="G19" s="9"/>
      <c r="H19" s="10"/>
      <c r="I19" s="11"/>
      <c r="J19" s="9"/>
      <c r="K19" s="9"/>
      <c r="L19" s="9"/>
      <c r="M19" s="9"/>
      <c r="N19" s="9"/>
    </row>
    <row r="20" spans="1:14" s="2" customFormat="1" ht="12.75" x14ac:dyDescent="0.2">
      <c r="A20" s="26"/>
      <c r="B20" s="27"/>
      <c r="C20" s="28"/>
      <c r="D20" s="26"/>
      <c r="E20" s="26"/>
      <c r="F20" s="26"/>
      <c r="G20" s="26"/>
      <c r="H20" s="29"/>
      <c r="I20" s="30"/>
      <c r="J20" s="26"/>
      <c r="K20" s="26"/>
      <c r="L20" s="26"/>
      <c r="M20" s="26"/>
      <c r="N20" s="26"/>
    </row>
    <row r="21" spans="1:14" s="2" customFormat="1" ht="12.75" x14ac:dyDescent="0.2">
      <c r="A21" s="31"/>
      <c r="B21" s="32"/>
      <c r="C21" s="33"/>
      <c r="D21" s="34"/>
      <c r="E21" s="34"/>
      <c r="F21" s="34"/>
      <c r="G21" s="34"/>
      <c r="H21" s="35"/>
      <c r="I21" s="36"/>
      <c r="J21" s="34"/>
      <c r="K21" s="34"/>
      <c r="L21" s="34"/>
      <c r="M21" s="34"/>
      <c r="N21" s="34"/>
    </row>
    <row r="22" spans="1:14" s="2" customFormat="1" ht="12.75" x14ac:dyDescent="0.2">
      <c r="A22" s="37"/>
      <c r="B22" s="38"/>
      <c r="C22" s="39"/>
      <c r="D22" s="37"/>
      <c r="E22" s="37"/>
      <c r="F22" s="37"/>
      <c r="G22" s="37"/>
      <c r="H22" s="40"/>
      <c r="I22" s="41"/>
      <c r="J22" s="37"/>
      <c r="K22" s="37"/>
      <c r="L22" s="37"/>
      <c r="M22" s="37"/>
      <c r="N22" s="37"/>
    </row>
    <row r="23" spans="1:14" s="2" customFormat="1" ht="12.75" x14ac:dyDescent="0.2">
      <c r="A23" s="37"/>
      <c r="B23" s="38"/>
      <c r="C23" s="39"/>
      <c r="D23" s="37"/>
      <c r="E23" s="37"/>
      <c r="F23" s="37"/>
      <c r="G23" s="37"/>
      <c r="H23" s="40"/>
      <c r="I23" s="41"/>
      <c r="J23" s="37"/>
      <c r="K23" s="37"/>
      <c r="L23" s="37"/>
      <c r="M23" s="37"/>
      <c r="N23" s="37"/>
    </row>
    <row r="24" spans="1:14" s="2" customFormat="1" ht="12.75" x14ac:dyDescent="0.2">
      <c r="A24" s="37"/>
      <c r="B24" s="38"/>
      <c r="C24" s="39"/>
      <c r="D24" s="37"/>
      <c r="E24" s="37"/>
      <c r="F24" s="37"/>
      <c r="G24" s="37"/>
      <c r="H24" s="40"/>
      <c r="I24" s="41"/>
      <c r="J24" s="37"/>
      <c r="K24" s="37"/>
      <c r="L24" s="37"/>
      <c r="M24" s="37"/>
      <c r="N24" s="37"/>
    </row>
    <row r="25" spans="1:14" s="2" customFormat="1" ht="12.75" x14ac:dyDescent="0.2">
      <c r="A25" s="37"/>
      <c r="B25" s="38"/>
      <c r="C25" s="39"/>
      <c r="D25" s="37"/>
      <c r="E25" s="37"/>
      <c r="F25" s="37"/>
      <c r="G25" s="37"/>
      <c r="H25" s="40"/>
      <c r="I25" s="41"/>
      <c r="J25" s="37"/>
      <c r="K25" s="37"/>
      <c r="L25" s="37"/>
      <c r="M25" s="37"/>
      <c r="N25" s="37"/>
    </row>
    <row r="26" spans="1:14" s="2" customFormat="1" ht="12.75" x14ac:dyDescent="0.2">
      <c r="A26" s="37"/>
      <c r="B26" s="38"/>
      <c r="C26" s="39"/>
      <c r="D26" s="37"/>
      <c r="E26" s="37"/>
      <c r="F26" s="37"/>
      <c r="G26" s="37"/>
      <c r="H26" s="40"/>
      <c r="I26" s="41"/>
      <c r="J26" s="37"/>
      <c r="K26" s="37"/>
      <c r="L26" s="37"/>
      <c r="M26" s="37"/>
      <c r="N26" s="37"/>
    </row>
    <row r="27" spans="1:14" s="2" customFormat="1" ht="12.75" x14ac:dyDescent="0.2">
      <c r="A27" s="37"/>
      <c r="B27" s="42"/>
      <c r="C27" s="39"/>
      <c r="D27" s="37"/>
      <c r="E27" s="37"/>
      <c r="F27" s="37"/>
      <c r="G27" s="37"/>
      <c r="H27" s="40"/>
      <c r="I27" s="41"/>
      <c r="J27" s="37"/>
      <c r="K27" s="37"/>
      <c r="L27" s="37"/>
      <c r="M27" s="37"/>
      <c r="N27" s="37"/>
    </row>
    <row r="28" spans="1:14" s="2" customFormat="1" ht="12.75" x14ac:dyDescent="0.2">
      <c r="A28" s="37"/>
      <c r="B28" s="42"/>
      <c r="C28" s="39"/>
      <c r="D28" s="37"/>
      <c r="E28" s="37"/>
      <c r="F28" s="37"/>
      <c r="G28" s="37"/>
      <c r="H28" s="40"/>
      <c r="I28" s="41"/>
      <c r="J28" s="37"/>
      <c r="K28" s="37"/>
      <c r="L28" s="37"/>
      <c r="M28" s="37"/>
      <c r="N28" s="37"/>
    </row>
    <row r="29" spans="1:14" s="2" customFormat="1" ht="12.75" x14ac:dyDescent="0.2">
      <c r="A29" s="37"/>
      <c r="B29" s="43"/>
      <c r="C29" s="39"/>
      <c r="D29" s="37"/>
      <c r="E29" s="37"/>
      <c r="F29" s="37"/>
      <c r="G29" s="37"/>
      <c r="H29" s="40"/>
      <c r="I29" s="41"/>
      <c r="J29" s="37"/>
      <c r="K29" s="37"/>
      <c r="L29" s="37"/>
      <c r="M29" s="37"/>
      <c r="N29" s="37"/>
    </row>
    <row r="30" spans="1:14" s="2" customFormat="1" ht="12.75" x14ac:dyDescent="0.2">
      <c r="A30" s="37"/>
      <c r="B30" s="44"/>
      <c r="C30" s="39"/>
      <c r="D30" s="37"/>
      <c r="E30" s="37"/>
      <c r="F30" s="37"/>
      <c r="G30" s="37"/>
      <c r="H30" s="40"/>
      <c r="I30" s="41"/>
      <c r="J30" s="37"/>
      <c r="K30" s="37"/>
      <c r="L30" s="37"/>
      <c r="M30" s="37"/>
      <c r="N30" s="37"/>
    </row>
    <row r="31" spans="1:14" s="2" customFormat="1" ht="12.75" x14ac:dyDescent="0.2">
      <c r="A31" s="45"/>
      <c r="B31" s="46"/>
      <c r="C31" s="28"/>
      <c r="D31" s="26"/>
      <c r="E31" s="26"/>
      <c r="F31" s="26"/>
      <c r="G31" s="26"/>
      <c r="H31" s="29"/>
      <c r="I31" s="30"/>
      <c r="J31" s="26"/>
      <c r="K31" s="26"/>
      <c r="L31" s="26"/>
      <c r="M31" s="26"/>
      <c r="N31" s="26"/>
    </row>
    <row r="32" spans="1:14" s="2" customFormat="1" ht="12.75" x14ac:dyDescent="0.2">
      <c r="A32" s="37"/>
      <c r="B32" s="38"/>
      <c r="C32" s="39"/>
      <c r="D32" s="37"/>
      <c r="E32" s="37"/>
      <c r="F32" s="37"/>
      <c r="G32" s="37"/>
      <c r="H32" s="40"/>
      <c r="I32" s="41"/>
      <c r="J32" s="37"/>
      <c r="K32" s="37"/>
      <c r="L32" s="37"/>
      <c r="M32" s="37"/>
      <c r="N32" s="37"/>
    </row>
    <row r="33" spans="1:134" s="2" customFormat="1" ht="12.75" x14ac:dyDescent="0.2">
      <c r="A33" s="37"/>
      <c r="B33" s="38"/>
      <c r="C33" s="39"/>
      <c r="D33" s="37"/>
      <c r="E33" s="37"/>
      <c r="F33" s="37"/>
      <c r="G33" s="37"/>
      <c r="H33" s="40"/>
      <c r="I33" s="41"/>
      <c r="J33" s="37"/>
      <c r="K33" s="37"/>
      <c r="L33" s="37"/>
      <c r="M33" s="37"/>
      <c r="N33" s="37"/>
    </row>
    <row r="34" spans="1:134" s="2" customFormat="1" ht="12.75" x14ac:dyDescent="0.2">
      <c r="A34" s="37"/>
      <c r="B34" s="38"/>
      <c r="C34" s="39"/>
      <c r="D34" s="37"/>
      <c r="E34" s="37"/>
      <c r="F34" s="37"/>
      <c r="G34" s="37"/>
      <c r="H34" s="40"/>
      <c r="I34" s="41"/>
      <c r="J34" s="37"/>
      <c r="K34" s="37"/>
      <c r="L34" s="37"/>
      <c r="M34" s="37"/>
      <c r="N34" s="37"/>
    </row>
    <row r="35" spans="1:134" s="3" customFormat="1" ht="12.75" x14ac:dyDescent="0.2">
      <c r="A35" s="45"/>
      <c r="B35" s="47"/>
      <c r="C35" s="28"/>
      <c r="D35" s="45"/>
      <c r="E35" s="26"/>
      <c r="F35" s="48"/>
      <c r="G35" s="26"/>
      <c r="H35" s="49"/>
      <c r="I35" s="50"/>
      <c r="J35" s="48"/>
      <c r="K35" s="48"/>
      <c r="L35" s="48"/>
      <c r="M35" s="48"/>
      <c r="N35" s="48"/>
    </row>
    <row r="36" spans="1:134" s="3" customFormat="1" ht="12.75" x14ac:dyDescent="0.2">
      <c r="A36" s="51"/>
      <c r="B36" s="38"/>
      <c r="C36" s="39"/>
      <c r="D36" s="52"/>
      <c r="E36" s="37"/>
      <c r="F36" s="52"/>
      <c r="G36" s="37"/>
      <c r="H36" s="53"/>
      <c r="I36" s="54"/>
      <c r="J36" s="52"/>
      <c r="K36" s="52"/>
      <c r="L36" s="52"/>
      <c r="M36" s="52"/>
      <c r="N36" s="52"/>
    </row>
    <row r="37" spans="1:134" ht="12.75" x14ac:dyDescent="0.2">
      <c r="A37" s="51"/>
      <c r="B37" s="55"/>
      <c r="C37" s="56"/>
      <c r="D37" s="52"/>
      <c r="E37" s="37"/>
      <c r="F37" s="52"/>
      <c r="G37" s="37"/>
      <c r="H37" s="57"/>
      <c r="I37" s="58"/>
      <c r="J37" s="59"/>
      <c r="K37" s="59"/>
      <c r="L37" s="59"/>
      <c r="M37" s="59"/>
      <c r="N37" s="59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</row>
    <row r="38" spans="1:134" ht="12.75" x14ac:dyDescent="0.2">
      <c r="A38" s="51"/>
      <c r="B38" s="38"/>
      <c r="C38" s="39"/>
      <c r="D38" s="52"/>
      <c r="E38" s="37"/>
      <c r="F38" s="52"/>
      <c r="G38" s="37"/>
      <c r="H38" s="57"/>
      <c r="I38" s="58"/>
      <c r="J38" s="59"/>
      <c r="K38" s="59"/>
      <c r="L38" s="59"/>
      <c r="M38" s="59"/>
      <c r="N38" s="59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</row>
    <row r="39" spans="1:134" ht="12.75" x14ac:dyDescent="0.2">
      <c r="A39" s="51"/>
      <c r="B39" s="38"/>
      <c r="C39" s="39"/>
      <c r="D39" s="52"/>
      <c r="E39" s="37"/>
      <c r="F39" s="52"/>
      <c r="G39" s="37"/>
      <c r="H39" s="57"/>
      <c r="I39" s="58"/>
      <c r="J39" s="59"/>
      <c r="K39" s="59"/>
      <c r="L39" s="59"/>
      <c r="M39" s="59"/>
      <c r="N39" s="59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</row>
    <row r="40" spans="1:134" s="4" customFormat="1" ht="12.75" x14ac:dyDescent="0.2">
      <c r="A40" s="60"/>
      <c r="B40" s="38"/>
      <c r="C40" s="61"/>
      <c r="D40" s="52"/>
      <c r="E40" s="37"/>
      <c r="F40" s="52"/>
      <c r="G40" s="37"/>
      <c r="H40" s="53"/>
      <c r="I40" s="54"/>
      <c r="J40" s="52"/>
      <c r="K40" s="52"/>
      <c r="L40" s="52"/>
      <c r="M40" s="52"/>
      <c r="N40" s="52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</row>
    <row r="41" spans="1:134" s="4" customFormat="1" ht="12.75" x14ac:dyDescent="0.2">
      <c r="A41" s="26"/>
      <c r="B41" s="47"/>
      <c r="C41" s="28"/>
      <c r="D41" s="26"/>
      <c r="E41" s="26"/>
      <c r="F41" s="26"/>
      <c r="G41" s="26"/>
      <c r="H41" s="29"/>
      <c r="I41" s="50"/>
      <c r="J41" s="48"/>
      <c r="K41" s="48"/>
      <c r="L41" s="48"/>
      <c r="M41" s="48"/>
      <c r="N41" s="48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</row>
    <row r="42" spans="1:134" s="6" customFormat="1" ht="18.75" x14ac:dyDescent="0.3">
      <c r="A42" s="45"/>
      <c r="B42" s="47"/>
      <c r="C42" s="28"/>
      <c r="D42" s="26"/>
      <c r="E42" s="26"/>
      <c r="F42" s="26"/>
      <c r="G42" s="26"/>
      <c r="H42" s="29"/>
      <c r="I42" s="50"/>
      <c r="J42" s="48"/>
      <c r="K42" s="48"/>
      <c r="L42" s="48"/>
      <c r="M42" s="48"/>
      <c r="N42" s="48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</row>
    <row r="43" spans="1:134" ht="12.75" x14ac:dyDescent="0.2">
      <c r="A43" s="45"/>
      <c r="B43" s="47"/>
      <c r="C43" s="28"/>
      <c r="D43" s="26"/>
      <c r="E43" s="26"/>
      <c r="F43" s="26"/>
      <c r="G43" s="26"/>
      <c r="H43" s="29"/>
      <c r="I43" s="50"/>
      <c r="J43" s="48"/>
      <c r="K43" s="48"/>
      <c r="L43" s="48"/>
      <c r="M43" s="48"/>
      <c r="N43" s="48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</row>
    <row r="44" spans="1:134" ht="12.75" x14ac:dyDescent="0.2">
      <c r="A44" s="62"/>
      <c r="B44" s="43"/>
      <c r="C44" s="63"/>
      <c r="D44" s="52"/>
      <c r="E44" s="60"/>
      <c r="F44" s="52"/>
      <c r="G44" s="60"/>
      <c r="H44" s="53"/>
      <c r="I44" s="54"/>
      <c r="J44" s="52"/>
      <c r="K44" s="52"/>
      <c r="L44" s="52"/>
      <c r="M44" s="52"/>
      <c r="N44" s="52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</row>
    <row r="45" spans="1:134" s="3" customFormat="1" ht="12.75" x14ac:dyDescent="0.2">
      <c r="A45" s="60"/>
      <c r="B45" s="43"/>
      <c r="C45" s="56"/>
      <c r="D45" s="52"/>
      <c r="E45" s="52"/>
      <c r="F45" s="52"/>
      <c r="G45" s="52"/>
      <c r="H45" s="53"/>
      <c r="I45" s="54"/>
      <c r="J45" s="52"/>
      <c r="K45" s="52"/>
      <c r="L45" s="52"/>
      <c r="M45" s="52"/>
      <c r="N45" s="52"/>
    </row>
    <row r="46" spans="1:134" ht="12.75" x14ac:dyDescent="0.2">
      <c r="A46" s="45"/>
      <c r="B46" s="64"/>
      <c r="C46" s="28"/>
      <c r="D46" s="48"/>
      <c r="E46" s="48"/>
      <c r="F46" s="48"/>
      <c r="G46" s="48"/>
      <c r="H46" s="49"/>
      <c r="I46" s="50"/>
      <c r="J46" s="48"/>
      <c r="K46" s="48"/>
      <c r="L46" s="48"/>
      <c r="M46" s="48"/>
      <c r="N46" s="48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</row>
    <row r="47" spans="1:134" ht="12.75" x14ac:dyDescent="0.2">
      <c r="A47" s="65"/>
      <c r="B47" s="66"/>
      <c r="C47" s="63"/>
      <c r="D47" s="52"/>
      <c r="E47" s="60"/>
      <c r="F47" s="52"/>
      <c r="G47" s="60"/>
      <c r="H47" s="53"/>
      <c r="I47" s="54"/>
      <c r="J47" s="52"/>
      <c r="K47" s="52"/>
      <c r="L47" s="52"/>
      <c r="M47" s="52"/>
      <c r="N47" s="52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</row>
    <row r="48" spans="1:134" s="3" customFormat="1" ht="12.75" x14ac:dyDescent="0.2">
      <c r="A48" s="60"/>
      <c r="B48" s="43"/>
      <c r="C48" s="56"/>
      <c r="D48" s="52"/>
      <c r="E48" s="52"/>
      <c r="F48" s="52"/>
      <c r="G48" s="52"/>
      <c r="H48" s="53"/>
      <c r="I48" s="54"/>
      <c r="J48" s="52"/>
      <c r="K48" s="52"/>
      <c r="L48" s="52"/>
      <c r="M48" s="52"/>
      <c r="N48" s="52"/>
    </row>
    <row r="49" spans="1:127" ht="12.75" x14ac:dyDescent="0.2">
      <c r="A49" s="45"/>
      <c r="B49" s="67"/>
      <c r="C49" s="28"/>
      <c r="D49" s="48"/>
      <c r="E49" s="48"/>
      <c r="F49" s="48"/>
      <c r="G49" s="48"/>
      <c r="H49" s="49"/>
      <c r="I49" s="50"/>
      <c r="J49" s="48"/>
      <c r="K49" s="48"/>
      <c r="L49" s="48"/>
      <c r="M49" s="48"/>
      <c r="N49" s="48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</row>
    <row r="50" spans="1:127" ht="12.75" x14ac:dyDescent="0.2">
      <c r="A50" s="68"/>
      <c r="B50" s="43"/>
      <c r="C50" s="63"/>
      <c r="D50" s="52"/>
      <c r="E50" s="52"/>
      <c r="F50" s="52"/>
      <c r="G50" s="52"/>
      <c r="H50" s="53"/>
      <c r="I50" s="54"/>
      <c r="J50" s="52"/>
      <c r="K50" s="52"/>
      <c r="L50" s="52"/>
      <c r="M50" s="52"/>
      <c r="N50" s="52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</row>
    <row r="51" spans="1:127" s="4" customFormat="1" ht="12.75" x14ac:dyDescent="0.2">
      <c r="A51" s="60"/>
      <c r="B51" s="43"/>
      <c r="C51" s="56"/>
      <c r="D51" s="69"/>
      <c r="E51" s="69"/>
      <c r="F51" s="52"/>
      <c r="G51" s="69"/>
      <c r="H51" s="70"/>
      <c r="I51" s="54"/>
      <c r="J51" s="52"/>
      <c r="K51" s="52"/>
      <c r="L51" s="52"/>
      <c r="M51" s="52"/>
      <c r="N51" s="52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</row>
    <row r="52" spans="1:127" ht="12.75" x14ac:dyDescent="0.2">
      <c r="A52" s="45"/>
      <c r="B52" s="47"/>
      <c r="C52" s="28"/>
      <c r="D52" s="48"/>
      <c r="E52" s="48"/>
      <c r="F52" s="48"/>
      <c r="G52" s="48"/>
      <c r="H52" s="49"/>
      <c r="I52" s="50"/>
      <c r="J52" s="48"/>
      <c r="K52" s="48"/>
      <c r="L52" s="48"/>
      <c r="M52" s="48"/>
      <c r="N52" s="48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</row>
    <row r="53" spans="1:127" ht="12.75" x14ac:dyDescent="0.2">
      <c r="A53" s="68"/>
      <c r="B53" s="43"/>
      <c r="C53" s="63"/>
      <c r="D53" s="52"/>
      <c r="E53" s="52"/>
      <c r="F53" s="52"/>
      <c r="G53" s="52"/>
      <c r="H53" s="53"/>
      <c r="I53" s="54"/>
      <c r="J53" s="52"/>
      <c r="K53" s="52"/>
      <c r="L53" s="52"/>
      <c r="M53" s="52"/>
      <c r="N53" s="52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</row>
    <row r="54" spans="1:127" ht="12.75" x14ac:dyDescent="0.2">
      <c r="A54" s="68"/>
      <c r="B54" s="43"/>
      <c r="C54" s="63"/>
      <c r="D54" s="52"/>
      <c r="E54" s="52"/>
      <c r="F54" s="52"/>
      <c r="G54" s="52"/>
      <c r="H54" s="53"/>
      <c r="I54" s="54"/>
      <c r="J54" s="52"/>
      <c r="K54" s="52"/>
      <c r="L54" s="52"/>
      <c r="M54" s="52"/>
      <c r="N54" s="52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</row>
    <row r="55" spans="1:127" s="4" customFormat="1" ht="12.75" x14ac:dyDescent="0.2">
      <c r="A55" s="60"/>
      <c r="B55" s="43"/>
      <c r="C55" s="56"/>
      <c r="D55" s="69"/>
      <c r="E55" s="69"/>
      <c r="F55" s="52"/>
      <c r="G55" s="69"/>
      <c r="H55" s="70"/>
      <c r="I55" s="54"/>
      <c r="J55" s="52"/>
      <c r="K55" s="52"/>
      <c r="L55" s="52"/>
      <c r="M55" s="52"/>
      <c r="N55" s="52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</row>
    <row r="56" spans="1:127" ht="12.75" x14ac:dyDescent="0.2">
      <c r="A56" s="45"/>
      <c r="B56" s="47"/>
      <c r="C56" s="28"/>
      <c r="D56" s="48"/>
      <c r="E56" s="48"/>
      <c r="F56" s="48"/>
      <c r="G56" s="48"/>
      <c r="H56" s="49"/>
      <c r="I56" s="50"/>
      <c r="J56" s="48"/>
      <c r="K56" s="48"/>
      <c r="L56" s="48"/>
      <c r="M56" s="48"/>
      <c r="N56" s="48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</row>
    <row r="57" spans="1:127" ht="12.75" x14ac:dyDescent="0.2">
      <c r="A57" s="68"/>
      <c r="B57" s="43"/>
      <c r="C57" s="63"/>
      <c r="D57" s="52"/>
      <c r="E57" s="52"/>
      <c r="F57" s="52"/>
      <c r="G57" s="52"/>
      <c r="H57" s="53"/>
      <c r="I57" s="54"/>
      <c r="J57" s="52"/>
      <c r="K57" s="52"/>
      <c r="L57" s="52"/>
      <c r="M57" s="52"/>
      <c r="N57" s="52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</row>
    <row r="58" spans="1:127" ht="12.75" x14ac:dyDescent="0.2">
      <c r="A58" s="68"/>
      <c r="B58" s="43"/>
      <c r="C58" s="63"/>
      <c r="D58" s="52"/>
      <c r="E58" s="52"/>
      <c r="F58" s="52"/>
      <c r="G58" s="52"/>
      <c r="H58" s="53"/>
      <c r="I58" s="54"/>
      <c r="J58" s="52"/>
      <c r="K58" s="52"/>
      <c r="L58" s="52"/>
      <c r="M58" s="52"/>
      <c r="N58" s="52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</row>
    <row r="59" spans="1:127" s="4" customFormat="1" ht="12.75" x14ac:dyDescent="0.2">
      <c r="A59" s="60"/>
      <c r="B59" s="43"/>
      <c r="C59" s="56"/>
      <c r="D59" s="69"/>
      <c r="E59" s="69"/>
      <c r="F59" s="52"/>
      <c r="G59" s="69"/>
      <c r="H59" s="70"/>
      <c r="I59" s="54"/>
      <c r="J59" s="52"/>
      <c r="K59" s="52"/>
      <c r="L59" s="52"/>
      <c r="M59" s="52"/>
      <c r="N59" s="52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</row>
    <row r="60" spans="1:127" ht="12.75" x14ac:dyDescent="0.2">
      <c r="A60" s="45"/>
      <c r="B60" s="47"/>
      <c r="C60" s="28"/>
      <c r="D60" s="48"/>
      <c r="E60" s="48"/>
      <c r="F60" s="48"/>
      <c r="G60" s="48"/>
      <c r="H60" s="49"/>
      <c r="I60" s="50"/>
      <c r="J60" s="48"/>
      <c r="K60" s="48"/>
      <c r="L60" s="48"/>
      <c r="M60" s="48"/>
      <c r="N60" s="48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</row>
    <row r="61" spans="1:127" ht="12.75" x14ac:dyDescent="0.2">
      <c r="A61" s="68"/>
      <c r="B61" s="43"/>
      <c r="C61" s="63"/>
      <c r="D61" s="52"/>
      <c r="E61" s="52"/>
      <c r="F61" s="52"/>
      <c r="G61" s="52"/>
      <c r="H61" s="53"/>
      <c r="I61" s="54"/>
      <c r="J61" s="52"/>
      <c r="K61" s="52"/>
      <c r="L61" s="52"/>
      <c r="M61" s="52"/>
      <c r="N61" s="52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</row>
    <row r="62" spans="1:127" ht="12.75" x14ac:dyDescent="0.2">
      <c r="A62" s="68"/>
      <c r="B62" s="43"/>
      <c r="C62" s="56"/>
      <c r="D62" s="52"/>
      <c r="E62" s="52"/>
      <c r="F62" s="52"/>
      <c r="G62" s="52"/>
      <c r="H62" s="53"/>
      <c r="I62" s="54"/>
      <c r="J62" s="52"/>
      <c r="K62" s="52"/>
      <c r="L62" s="52"/>
      <c r="M62" s="52"/>
      <c r="N62" s="52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</row>
    <row r="63" spans="1:127" s="4" customFormat="1" ht="12.75" x14ac:dyDescent="0.2">
      <c r="A63" s="60"/>
      <c r="B63" s="43"/>
      <c r="C63" s="56"/>
      <c r="D63" s="69"/>
      <c r="E63" s="69"/>
      <c r="F63" s="52"/>
      <c r="G63" s="69"/>
      <c r="H63" s="70"/>
      <c r="I63" s="54"/>
      <c r="J63" s="52"/>
      <c r="K63" s="52"/>
      <c r="L63" s="52"/>
      <c r="M63" s="52"/>
      <c r="N63" s="52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</row>
    <row r="64" spans="1:127" ht="12.75" x14ac:dyDescent="0.2">
      <c r="A64" s="45"/>
      <c r="B64" s="47"/>
      <c r="C64" s="28"/>
      <c r="D64" s="48"/>
      <c r="E64" s="48"/>
      <c r="F64" s="48"/>
      <c r="G64" s="48"/>
      <c r="H64" s="49"/>
      <c r="I64" s="50"/>
      <c r="J64" s="48"/>
      <c r="K64" s="48"/>
      <c r="L64" s="48"/>
      <c r="M64" s="48"/>
      <c r="N64" s="48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</row>
    <row r="65" spans="1:127" ht="12.75" x14ac:dyDescent="0.2">
      <c r="A65" s="68"/>
      <c r="B65" s="43"/>
      <c r="C65" s="63"/>
      <c r="D65" s="52"/>
      <c r="E65" s="52"/>
      <c r="F65" s="52"/>
      <c r="G65" s="52"/>
      <c r="H65" s="53"/>
      <c r="I65" s="54"/>
      <c r="J65" s="52"/>
      <c r="K65" s="52"/>
      <c r="L65" s="52"/>
      <c r="M65" s="52"/>
      <c r="N65" s="52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</row>
    <row r="66" spans="1:127" ht="12.75" x14ac:dyDescent="0.2">
      <c r="A66" s="68"/>
      <c r="B66" s="43"/>
      <c r="C66" s="56"/>
      <c r="D66" s="52"/>
      <c r="E66" s="52"/>
      <c r="F66" s="52"/>
      <c r="G66" s="52"/>
      <c r="H66" s="53"/>
      <c r="I66" s="54"/>
      <c r="J66" s="52"/>
      <c r="K66" s="52"/>
      <c r="L66" s="52"/>
      <c r="M66" s="52"/>
      <c r="N66" s="52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</row>
    <row r="67" spans="1:127" s="4" customFormat="1" ht="12.75" x14ac:dyDescent="0.2">
      <c r="A67" s="60"/>
      <c r="B67" s="43"/>
      <c r="C67" s="61"/>
      <c r="D67" s="69"/>
      <c r="E67" s="69"/>
      <c r="F67" s="52"/>
      <c r="G67" s="69"/>
      <c r="H67" s="70"/>
      <c r="I67" s="54"/>
      <c r="J67" s="52"/>
      <c r="K67" s="52"/>
      <c r="L67" s="52"/>
      <c r="M67" s="52"/>
      <c r="N67" s="52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</row>
    <row r="68" spans="1:127" ht="12.75" x14ac:dyDescent="0.2">
      <c r="A68" s="45"/>
      <c r="B68" s="47"/>
      <c r="C68" s="28"/>
      <c r="D68" s="48"/>
      <c r="E68" s="48"/>
      <c r="F68" s="48"/>
      <c r="G68" s="48"/>
      <c r="H68" s="49"/>
      <c r="I68" s="50"/>
      <c r="J68" s="48"/>
      <c r="K68" s="48"/>
      <c r="L68" s="48"/>
      <c r="M68" s="48"/>
      <c r="N68" s="48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</row>
    <row r="69" spans="1:127" ht="12.75" x14ac:dyDescent="0.2">
      <c r="A69" s="68"/>
      <c r="B69" s="43"/>
      <c r="C69" s="63"/>
      <c r="D69" s="52"/>
      <c r="E69" s="52"/>
      <c r="F69" s="52"/>
      <c r="G69" s="52"/>
      <c r="H69" s="53"/>
      <c r="I69" s="54"/>
      <c r="J69" s="52"/>
      <c r="K69" s="52"/>
      <c r="L69" s="52"/>
      <c r="M69" s="52"/>
      <c r="N69" s="52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</row>
    <row r="70" spans="1:127" ht="12.75" x14ac:dyDescent="0.2">
      <c r="A70" s="68"/>
      <c r="B70" s="43"/>
      <c r="C70" s="56"/>
      <c r="D70" s="52"/>
      <c r="E70" s="52"/>
      <c r="F70" s="52"/>
      <c r="G70" s="52"/>
      <c r="H70" s="53"/>
      <c r="I70" s="54"/>
      <c r="J70" s="52"/>
      <c r="K70" s="52"/>
      <c r="L70" s="52"/>
      <c r="M70" s="52"/>
      <c r="N70" s="52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</row>
    <row r="71" spans="1:127" s="4" customFormat="1" ht="12.75" x14ac:dyDescent="0.2">
      <c r="A71" s="60"/>
      <c r="B71" s="43"/>
      <c r="C71" s="56"/>
      <c r="D71" s="69"/>
      <c r="E71" s="69"/>
      <c r="F71" s="52"/>
      <c r="G71" s="69"/>
      <c r="H71" s="70"/>
      <c r="I71" s="54"/>
      <c r="J71" s="52"/>
      <c r="K71" s="52"/>
      <c r="L71" s="52"/>
      <c r="M71" s="52"/>
      <c r="N71" s="52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</row>
    <row r="72" spans="1:127" ht="12.75" x14ac:dyDescent="0.2">
      <c r="A72" s="45"/>
      <c r="B72" s="47"/>
      <c r="C72" s="28"/>
      <c r="D72" s="48"/>
      <c r="E72" s="48"/>
      <c r="F72" s="48"/>
      <c r="G72" s="48"/>
      <c r="H72" s="49"/>
      <c r="I72" s="50"/>
      <c r="J72" s="48"/>
      <c r="K72" s="48"/>
      <c r="L72" s="48"/>
      <c r="M72" s="48"/>
      <c r="N72" s="48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</row>
    <row r="73" spans="1:127" ht="12.75" x14ac:dyDescent="0.2">
      <c r="A73" s="68"/>
      <c r="B73" s="43"/>
      <c r="C73" s="63"/>
      <c r="D73" s="52"/>
      <c r="E73" s="52"/>
      <c r="F73" s="52"/>
      <c r="G73" s="52"/>
      <c r="H73" s="53"/>
      <c r="I73" s="54"/>
      <c r="J73" s="52"/>
      <c r="K73" s="52"/>
      <c r="L73" s="52"/>
      <c r="M73" s="52"/>
      <c r="N73" s="52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</row>
    <row r="74" spans="1:127" ht="12.75" x14ac:dyDescent="0.2">
      <c r="A74" s="68"/>
      <c r="B74" s="43"/>
      <c r="C74" s="56"/>
      <c r="D74" s="52"/>
      <c r="E74" s="52"/>
      <c r="F74" s="52"/>
      <c r="G74" s="52"/>
      <c r="H74" s="53"/>
      <c r="I74" s="54"/>
      <c r="J74" s="52"/>
      <c r="K74" s="52"/>
      <c r="L74" s="52"/>
      <c r="M74" s="52"/>
      <c r="N74" s="52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</row>
    <row r="75" spans="1:127" s="4" customFormat="1" ht="12.75" x14ac:dyDescent="0.2">
      <c r="A75" s="60"/>
      <c r="B75" s="43"/>
      <c r="C75" s="56"/>
      <c r="D75" s="69"/>
      <c r="E75" s="69"/>
      <c r="F75" s="52"/>
      <c r="G75" s="69"/>
      <c r="H75" s="70"/>
      <c r="I75" s="54"/>
      <c r="J75" s="52"/>
      <c r="K75" s="52"/>
      <c r="L75" s="52"/>
      <c r="M75" s="52"/>
      <c r="N75" s="52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</row>
    <row r="76" spans="1:127" s="4" customFormat="1" ht="12.75" x14ac:dyDescent="0.2">
      <c r="A76" s="26"/>
      <c r="B76" s="47"/>
      <c r="C76" s="28"/>
      <c r="D76" s="71"/>
      <c r="E76" s="71"/>
      <c r="F76" s="48"/>
      <c r="G76" s="71"/>
      <c r="H76" s="72"/>
      <c r="I76" s="50"/>
      <c r="J76" s="48"/>
      <c r="K76" s="48"/>
      <c r="L76" s="48"/>
      <c r="M76" s="48"/>
      <c r="N76" s="48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</row>
    <row r="77" spans="1:127" s="4" customFormat="1" ht="12.75" x14ac:dyDescent="0.2">
      <c r="A77" s="73"/>
      <c r="B77" s="74"/>
      <c r="C77" s="28"/>
      <c r="D77" s="71"/>
      <c r="E77" s="71"/>
      <c r="F77" s="71"/>
      <c r="G77" s="71"/>
      <c r="H77" s="72"/>
      <c r="I77" s="50"/>
      <c r="J77" s="48"/>
      <c r="K77" s="48"/>
      <c r="L77" s="48"/>
      <c r="M77" s="48"/>
      <c r="N77" s="48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</row>
    <row r="78" spans="1:127" ht="12.75" x14ac:dyDescent="0.2">
      <c r="A78" s="75"/>
      <c r="B78" s="43"/>
      <c r="C78" s="56"/>
      <c r="D78" s="52"/>
      <c r="E78" s="52"/>
      <c r="F78" s="52"/>
      <c r="G78" s="52"/>
      <c r="H78" s="53"/>
      <c r="I78" s="54"/>
      <c r="J78" s="52"/>
      <c r="K78" s="52"/>
      <c r="L78" s="52"/>
      <c r="M78" s="52"/>
      <c r="N78" s="52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</row>
    <row r="79" spans="1:127" ht="12.75" x14ac:dyDescent="0.2">
      <c r="A79" s="76"/>
      <c r="B79" s="59"/>
      <c r="C79" s="77"/>
      <c r="D79" s="59"/>
      <c r="E79" s="59"/>
      <c r="F79" s="134"/>
      <c r="G79" s="127"/>
      <c r="H79" s="127"/>
      <c r="I79" s="59"/>
      <c r="J79" s="59"/>
      <c r="K79" s="59"/>
      <c r="L79" s="59"/>
      <c r="M79" s="59"/>
      <c r="N79" s="59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</row>
    <row r="80" spans="1:127" ht="12.75" x14ac:dyDescent="0.2">
      <c r="A80" s="184"/>
      <c r="B80" s="185"/>
      <c r="C80" s="78"/>
      <c r="D80" s="59"/>
      <c r="E80" s="59"/>
      <c r="F80" s="134"/>
      <c r="G80" s="137"/>
      <c r="H80" s="138"/>
      <c r="I80" s="59"/>
      <c r="J80" s="59"/>
      <c r="K80" s="59"/>
      <c r="L80" s="59"/>
      <c r="M80" s="59"/>
      <c r="N80" s="59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</row>
    <row r="81" spans="1:33" ht="12.75" x14ac:dyDescent="0.2">
      <c r="A81" s="139"/>
      <c r="B81" s="140"/>
      <c r="C81" s="79"/>
      <c r="D81" s="58"/>
      <c r="E81" s="59"/>
      <c r="F81" s="134"/>
      <c r="G81" s="141"/>
      <c r="H81" s="141"/>
      <c r="I81" s="59"/>
      <c r="J81" s="59"/>
      <c r="K81" s="59"/>
      <c r="L81" s="59"/>
      <c r="M81" s="59"/>
      <c r="N81" s="59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</row>
    <row r="82" spans="1:33" ht="12.75" x14ac:dyDescent="0.2">
      <c r="A82" s="142"/>
      <c r="B82" s="143"/>
      <c r="C82" s="144"/>
      <c r="D82" s="58"/>
      <c r="E82" s="59"/>
      <c r="F82" s="134"/>
      <c r="G82" s="127"/>
      <c r="H82" s="127"/>
      <c r="I82" s="59"/>
      <c r="J82" s="59"/>
      <c r="K82" s="59"/>
      <c r="L82" s="59"/>
      <c r="M82" s="59"/>
      <c r="N82" s="59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</row>
    <row r="83" spans="1:33" ht="12.75" x14ac:dyDescent="0.2">
      <c r="A83" s="142"/>
      <c r="B83" s="143"/>
      <c r="C83" s="144"/>
      <c r="D83" s="58"/>
      <c r="E83" s="59"/>
      <c r="F83" s="134"/>
      <c r="G83" s="127"/>
      <c r="H83" s="127"/>
      <c r="I83" s="59"/>
      <c r="J83" s="59"/>
      <c r="K83" s="59"/>
      <c r="L83" s="59"/>
      <c r="M83" s="59"/>
      <c r="N83" s="59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</row>
    <row r="84" spans="1:33" ht="12.75" x14ac:dyDescent="0.2">
      <c r="A84" s="124"/>
      <c r="B84" s="125"/>
      <c r="C84" s="126"/>
      <c r="D84" s="58"/>
      <c r="E84" s="59"/>
      <c r="F84" s="134"/>
      <c r="G84" s="127"/>
      <c r="H84" s="127"/>
      <c r="I84" s="59"/>
      <c r="J84" s="59"/>
      <c r="K84" s="59"/>
      <c r="L84" s="59"/>
      <c r="M84" s="59"/>
      <c r="N84" s="59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</row>
  </sheetData>
  <protectedRanges>
    <protectedRange password="CA9C" sqref="F35 D35" name="Диапазон1"/>
  </protectedRanges>
  <mergeCells count="60">
    <mergeCell ref="A84:C84"/>
    <mergeCell ref="G84:H84"/>
    <mergeCell ref="G12:G18"/>
    <mergeCell ref="H12:H18"/>
    <mergeCell ref="F79:F84"/>
    <mergeCell ref="G79:H79"/>
    <mergeCell ref="A80:B80"/>
    <mergeCell ref="G80:H80"/>
    <mergeCell ref="A81:B81"/>
    <mergeCell ref="G81:H81"/>
    <mergeCell ref="A82:C82"/>
    <mergeCell ref="G82:H82"/>
    <mergeCell ref="K11:K18"/>
    <mergeCell ref="L11:L18"/>
    <mergeCell ref="M11:M18"/>
    <mergeCell ref="N11:N18"/>
    <mergeCell ref="A83:C83"/>
    <mergeCell ref="G83:H83"/>
    <mergeCell ref="A7:N7"/>
    <mergeCell ref="A8:A18"/>
    <mergeCell ref="B8:B18"/>
    <mergeCell ref="C8:C18"/>
    <mergeCell ref="D8:H9"/>
    <mergeCell ref="I8:N9"/>
    <mergeCell ref="D10:D18"/>
    <mergeCell ref="E10:E18"/>
    <mergeCell ref="F10:H10"/>
    <mergeCell ref="I10:J10"/>
    <mergeCell ref="K10:L10"/>
    <mergeCell ref="M10:N10"/>
    <mergeCell ref="F11:F18"/>
    <mergeCell ref="G11:H11"/>
    <mergeCell ref="I11:I18"/>
    <mergeCell ref="J11:J18"/>
    <mergeCell ref="C5:D5"/>
    <mergeCell ref="E5:G5"/>
    <mergeCell ref="H5:I5"/>
    <mergeCell ref="J5:K5"/>
    <mergeCell ref="L5:M5"/>
    <mergeCell ref="C6:D6"/>
    <mergeCell ref="E6:G6"/>
    <mergeCell ref="H6:I6"/>
    <mergeCell ref="J6:K6"/>
    <mergeCell ref="L6:M6"/>
    <mergeCell ref="C3:D3"/>
    <mergeCell ref="E3:G3"/>
    <mergeCell ref="H3:I3"/>
    <mergeCell ref="J3:K3"/>
    <mergeCell ref="L3:M3"/>
    <mergeCell ref="C4:D4"/>
    <mergeCell ref="E4:G4"/>
    <mergeCell ref="H4:I4"/>
    <mergeCell ref="J4:K4"/>
    <mergeCell ref="L4:M4"/>
    <mergeCell ref="A1:N1"/>
    <mergeCell ref="C2:D2"/>
    <mergeCell ref="E2:G2"/>
    <mergeCell ref="H2:I2"/>
    <mergeCell ref="J2:K2"/>
    <mergeCell ref="L2:M2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Слесарь 2018</vt:lpstr>
      <vt:lpstr>Лист3</vt:lpstr>
      <vt:lpstr>'Слесарь 2018'!Область_печати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YLIAWORK</cp:lastModifiedBy>
  <cp:lastPrinted>2018-02-13T11:14:57Z</cp:lastPrinted>
  <dcterms:created xsi:type="dcterms:W3CDTF">2014-01-24T11:50:32Z</dcterms:created>
  <dcterms:modified xsi:type="dcterms:W3CDTF">2018-09-14T11:15:54Z</dcterms:modified>
</cp:coreProperties>
</file>